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d:\develop\bid_entry\07申請書\doc\ver8\reg_standard\"/>
    </mc:Choice>
  </mc:AlternateContent>
  <xr:revisionPtr revIDLastSave="0" documentId="13_ncr:1_{D57ABCA1-DCAE-4AF5-8F39-022656190496}" xr6:coauthVersionLast="47" xr6:coauthVersionMax="47" xr10:uidLastSave="{00000000-0000-0000-0000-000000000000}"/>
  <workbookProtection workbookAlgorithmName="SHA-512" workbookHashValue="7/ju2tHhBCCjWwEOtBLDwPe7DVulyjigAr7lt6uqZRvLkgZjSInt5HxAbnUqbTl6RjLVMcVxszu3BsgPZ/agnA==" workbookSaltValue="XBNkREa822JCR+lnErE2mg==" workbookSpinCount="100000" lockStructure="1"/>
  <bookViews>
    <workbookView xWindow="2730" yWindow="1110" windowWidth="16665" windowHeight="15090" xr2:uid="{00000000-000D-0000-FFFF-FFFF00000000}"/>
  </bookViews>
  <sheets>
    <sheet name="入力シート" sheetId="1" r:id="rId1"/>
    <sheet name="settings" sheetId="3" state="hidden" r:id="rId2"/>
  </sheets>
  <definedNames>
    <definedName name="【01】印刷類">settings!$B$11:$I$11</definedName>
    <definedName name="【02】文具・事務用">settings!$B$12:$H$12</definedName>
    <definedName name="【03】じゅう器類">settings!$B$13:$G$13</definedName>
    <definedName name="【04】船舶・車両類">settings!$B$14:$I$14</definedName>
    <definedName name="【05】一般機械器具設備類">settings!$B$15:$I$15</definedName>
    <definedName name="【06】理化学・計測機器類">settings!$B$16:$F$16</definedName>
    <definedName name="【07】医療・薬品類">settings!$B$17:$H$17</definedName>
    <definedName name="【08】農林水産業用品類">settings!$B$18:$H$18</definedName>
    <definedName name="【09】工事用材料類">settings!$B$19:$P$19</definedName>
    <definedName name="【10】燃料・動力類">settings!$B$20:$G$20</definedName>
    <definedName name="【11】百貨・日用品類">settings!$B$21:$J$21</definedName>
    <definedName name="【12】その他物品類">settings!$B$22:$I$22</definedName>
    <definedName name="【13】リース・レンタル">settings!$B$23:$F$23</definedName>
    <definedName name="【14】役務の提供">settings!$B$24:$AC$24</definedName>
    <definedName name="_xlnm.Print_Titles" localSheetId="0">入力シート!$1:$1</definedName>
    <definedName name="大分類">settings!$A$11:$A$25</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57" i="1" l="1"/>
  <c r="A256" i="1"/>
  <c r="A255" i="1"/>
  <c r="A254" i="1"/>
  <c r="A253" i="1"/>
  <c r="A251" i="1"/>
  <c r="A250" i="1"/>
  <c r="A249" i="1"/>
  <c r="A248" i="1"/>
  <c r="A247" i="1"/>
  <c r="A245" i="1"/>
  <c r="A244" i="1"/>
  <c r="A243" i="1"/>
  <c r="A242" i="1"/>
  <c r="A241" i="1"/>
  <c r="A239" i="1"/>
  <c r="A238" i="1"/>
  <c r="A237" i="1"/>
  <c r="A236" i="1"/>
  <c r="A235" i="1"/>
  <c r="A233" i="1"/>
  <c r="A232" i="1"/>
  <c r="A231" i="1"/>
  <c r="A230" i="1"/>
  <c r="A229" i="1"/>
  <c r="A228" i="1"/>
  <c r="A204" i="1"/>
  <c r="A202" i="1"/>
  <c r="A201" i="1"/>
  <c r="A200" i="1"/>
  <c r="A189" i="1"/>
  <c r="A186" i="1"/>
  <c r="A185" i="1"/>
  <c r="A184" i="1"/>
  <c r="A182" i="1"/>
  <c r="A178" i="1"/>
  <c r="A176" i="1"/>
  <c r="A169" i="1"/>
  <c r="A167" i="1"/>
  <c r="A165" i="1"/>
  <c r="A163" i="1"/>
  <c r="A161" i="1"/>
  <c r="A159" i="1"/>
  <c r="A157" i="1"/>
  <c r="A155" i="1"/>
  <c r="A153" i="1"/>
  <c r="A126" i="1"/>
  <c r="A124" i="1"/>
  <c r="A122" i="1"/>
  <c r="A120" i="1"/>
  <c r="A116" i="1"/>
  <c r="A114" i="1"/>
  <c r="A112" i="1"/>
  <c r="A87" i="1"/>
  <c r="A85" i="1"/>
  <c r="A84" i="1"/>
  <c r="A83" i="1"/>
  <c r="A81" i="1"/>
  <c r="A79" i="1"/>
  <c r="A77" i="1"/>
  <c r="A75" i="1"/>
  <c r="A73" i="1"/>
  <c r="A71" i="1"/>
  <c r="A69" i="1"/>
  <c r="A63" i="1"/>
  <c r="A40" i="1"/>
  <c r="A38" i="1"/>
  <c r="A36" i="1"/>
  <c r="A34" i="1"/>
  <c r="A32" i="1"/>
  <c r="A30" i="1"/>
  <c r="A28" i="1"/>
  <c r="A26" i="1"/>
  <c r="A24" i="1"/>
  <c r="A22" i="1"/>
  <c r="A20" i="1"/>
  <c r="J194" i="1"/>
  <c r="J192" i="1"/>
  <c r="A2" i="3" l="1"/>
  <c r="A1" i="3"/>
  <c r="I220" i="1"/>
  <c r="I214" i="1" l="1"/>
  <c r="I203" i="1"/>
  <c r="D114" i="1"/>
  <c r="D116" i="1" s="1"/>
  <c r="D118" i="1" s="1"/>
  <c r="D120" i="1" s="1"/>
  <c r="D122" i="1" s="1"/>
  <c r="D124" i="1" s="1"/>
  <c r="D126" i="1" s="1"/>
  <c r="J198" i="1" l="1"/>
  <c r="J196" i="1"/>
</calcChain>
</file>

<file path=xl/sharedStrings.xml><?xml version="1.0" encoding="utf-8"?>
<sst xmlns="http://schemas.openxmlformats.org/spreadsheetml/2006/main" count="343" uniqueCount="257">
  <si>
    <t>営業年数</t>
    <rPh sb="0" eb="2">
      <t>エイギョウ</t>
    </rPh>
    <rPh sb="2" eb="4">
      <t>ネンスウ</t>
    </rPh>
    <phoneticPr fontId="6"/>
  </si>
  <si>
    <t>外資状況</t>
    <rPh sb="0" eb="2">
      <t>ガイシ</t>
    </rPh>
    <rPh sb="2" eb="4">
      <t>ジョウキョウ</t>
    </rPh>
    <phoneticPr fontId="6"/>
  </si>
  <si>
    <t>区分</t>
    <rPh sb="0" eb="2">
      <t>クブン</t>
    </rPh>
    <phoneticPr fontId="5"/>
  </si>
  <si>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</si>
  <si>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</si>
  <si>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</si>
  <si>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</si>
  <si>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</si>
  <si>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</si>
  <si>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</si>
  <si>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物品</t>
  </si>
  <si>
    <t>リストから選択してください。</t>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</si>
  <si>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</si>
  <si>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</si>
  <si>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</si>
  <si>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</si>
  <si>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</si>
  <si>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年</t>
    <rPh sb="0" eb="1">
      <t>ネン</t>
    </rPh>
    <phoneticPr fontId="5"/>
  </si>
  <si>
    <t>設立年月日</t>
    <rPh sb="0" eb="2">
      <t>セツリツ</t>
    </rPh>
    <rPh sb="2" eb="5">
      <t>ネンガッピ</t>
    </rPh>
    <phoneticPr fontId="6"/>
  </si>
  <si>
    <t>休業期間又は</t>
    <rPh sb="0" eb="2">
      <t>キュウギョウ</t>
    </rPh>
    <rPh sb="2" eb="4">
      <t>キカン</t>
    </rPh>
    <rPh sb="4" eb="5">
      <t>マタ</t>
    </rPh>
    <phoneticPr fontId="6"/>
  </si>
  <si>
    <t>から</t>
    <phoneticPr fontId="6"/>
  </si>
  <si>
    <t>まで</t>
    <phoneticPr fontId="6"/>
  </si>
  <si>
    <t>転(廃)業の期間</t>
    <phoneticPr fontId="6"/>
  </si>
  <si>
    <t>みなし大企業</t>
    <rPh sb="3" eb="6">
      <t>ダイキギョウ</t>
    </rPh>
    <phoneticPr fontId="6"/>
  </si>
  <si>
    <t>自己資本額</t>
    <rPh sb="0" eb="2">
      <t>ジコ</t>
    </rPh>
    <rPh sb="2" eb="4">
      <t>シホン</t>
    </rPh>
    <rPh sb="4" eb="5">
      <t>ガク</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</si>
  <si>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</si>
  <si>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</si>
  <si>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</si>
  <si>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</si>
  <si>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経営状況（流動比率）</t>
    <rPh sb="0" eb="2">
      <t>ケイエイ</t>
    </rPh>
    <rPh sb="2" eb="4">
      <t>ジョウキョウ</t>
    </rPh>
    <rPh sb="5" eb="7">
      <t>リュウドウ</t>
    </rPh>
    <rPh sb="7" eb="9">
      <t>ヒリツ</t>
    </rPh>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</si>
  <si>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</si>
  <si>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</si>
  <si>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</si>
  <si>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</si>
  <si>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</si>
  <si>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</si>
  <si>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</si>
  <si>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</si>
  <si>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</si>
  <si>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</si>
  <si>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</si>
  <si>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</si>
  <si>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</si>
  <si>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</si>
  <si>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</si>
  <si>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</si>
  <si>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</si>
  <si>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</si>
  <si>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</si>
  <si>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</si>
  <si>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</si>
  <si>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</si>
  <si>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</si>
  <si>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</si>
  <si>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</si>
  <si>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</si>
  <si>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</si>
  <si>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</si>
  <si>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</si>
  <si>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</si>
  <si>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</si>
  <si>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</si>
  <si>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</si>
  <si>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</si>
  <si>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</si>
  <si>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</si>
  <si>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</si>
  <si>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</si>
  <si>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</si>
  <si>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</si>
  <si>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</si>
  <si>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年月日</t>
    <rPh sb="0" eb="3">
      <t>ネンガッピ</t>
    </rPh>
    <phoneticPr fontId="5"/>
  </si>
  <si>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</si>
  <si>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</si>
  <si>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</si>
  <si>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</si>
  <si>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</si>
  <si>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直前決算時（千円）</t>
    <rPh sb="0" eb="2">
      <t>チョクゼン</t>
    </rPh>
    <rPh sb="2" eb="4">
      <t>ケッサン</t>
    </rPh>
    <rPh sb="4" eb="5">
      <t>ジ</t>
    </rPh>
    <rPh sb="6" eb="8">
      <t>センエン</t>
    </rPh>
    <phoneticPr fontId="6"/>
  </si>
  <si>
    <t>計</t>
    <phoneticPr fontId="6"/>
  </si>
  <si>
    <t>直前年度分決算</t>
    <rPh sb="0" eb="2">
      <t>チョクゼン</t>
    </rPh>
    <rPh sb="2" eb="5">
      <t>ネンドブン</t>
    </rPh>
    <rPh sb="5" eb="7">
      <t>ケッサン</t>
    </rPh>
    <phoneticPr fontId="6"/>
  </si>
  <si>
    <t>流動資産(a)</t>
    <rPh sb="0" eb="2">
      <t>リュウドウ</t>
    </rPh>
    <rPh sb="2" eb="4">
      <t>シサン</t>
    </rPh>
    <phoneticPr fontId="5"/>
  </si>
  <si>
    <t>千円</t>
    <rPh sb="0" eb="2">
      <t>センエン</t>
    </rPh>
    <phoneticPr fontId="5"/>
  </si>
  <si>
    <t>流動負債(b)</t>
    <rPh sb="0" eb="2">
      <t>リュウドウ</t>
    </rPh>
    <rPh sb="2" eb="4">
      <t>フサイ</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</si>
  <si>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</si>
  <si>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</si>
  <si>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</si>
  <si>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現組織への変更</t>
    <rPh sb="0" eb="1">
      <t>ゲン</t>
    </rPh>
    <rPh sb="1" eb="3">
      <t>ソシキ</t>
    </rPh>
    <rPh sb="5" eb="7">
      <t>ヘンコウ</t>
    </rPh>
    <phoneticPr fontId="6"/>
  </si>
  <si>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</si>
  <si>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</si>
  <si>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</si>
  <si>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5"/>
  </si>
  <si>
    <t>　</t>
    <phoneticPr fontId="5"/>
  </si>
  <si>
    <t>多可町 入札参加資格審査申請書【物品】</t>
    <rPh sb="0" eb="2">
      <t>タカ</t>
    </rPh>
    <rPh sb="2" eb="3">
      <t>チョウ</t>
    </rPh>
    <rPh sb="4" eb="6">
      <t>ニュウサツ</t>
    </rPh>
    <rPh sb="6" eb="8">
      <t>サンカ</t>
    </rPh>
    <rPh sb="8" eb="10">
      <t>シカク</t>
    </rPh>
    <rPh sb="10" eb="12">
      <t>シンサ</t>
    </rPh>
    <rPh sb="12" eb="15">
      <t>シンセイショ</t>
    </rPh>
    <rPh sb="16" eb="18">
      <t>ブッピン</t>
    </rPh>
    <phoneticPr fontId="5"/>
  </si>
  <si>
    <t>第1希望</t>
    <rPh sb="0" eb="1">
      <t>ダイ</t>
    </rPh>
    <rPh sb="2" eb="4">
      <t>キボウ</t>
    </rPh>
    <phoneticPr fontId="5"/>
  </si>
  <si>
    <t>大分類</t>
    <rPh sb="0" eb="3">
      <t>ダイブンルイ</t>
    </rPh>
    <phoneticPr fontId="5"/>
  </si>
  <si>
    <t>小分類</t>
    <rPh sb="0" eb="3">
      <t>ショウブンルイ</t>
    </rPh>
    <phoneticPr fontId="5"/>
  </si>
  <si>
    <t>取扱品目・業務</t>
    <phoneticPr fontId="5"/>
  </si>
  <si>
    <t>メーカー名等</t>
    <rPh sb="4" eb="5">
      <t>メイ</t>
    </rPh>
    <rPh sb="5" eb="6">
      <t>トウ</t>
    </rPh>
    <phoneticPr fontId="5"/>
  </si>
  <si>
    <t>取得資格・許認可等</t>
    <phoneticPr fontId="5"/>
  </si>
  <si>
    <t>その他特記・参考事項</t>
    <rPh sb="2" eb="3">
      <t>タ</t>
    </rPh>
    <rPh sb="3" eb="5">
      <t>トッキ</t>
    </rPh>
    <rPh sb="6" eb="8">
      <t>サンコウ</t>
    </rPh>
    <rPh sb="8" eb="10">
      <t>ジコウ</t>
    </rPh>
    <phoneticPr fontId="5"/>
  </si>
  <si>
    <t>第2希望</t>
    <rPh sb="0" eb="1">
      <t>ダイ</t>
    </rPh>
    <rPh sb="2" eb="4">
      <t>キボウ</t>
    </rPh>
    <phoneticPr fontId="5"/>
  </si>
  <si>
    <t>第3希望</t>
    <rPh sb="0" eb="1">
      <t>ダイ</t>
    </rPh>
    <rPh sb="2" eb="4">
      <t>キボウ</t>
    </rPh>
    <phoneticPr fontId="5"/>
  </si>
  <si>
    <t>第4希望</t>
    <rPh sb="0" eb="1">
      <t>ダイ</t>
    </rPh>
    <rPh sb="2" eb="4">
      <t>キボウ</t>
    </rPh>
    <phoneticPr fontId="5"/>
  </si>
  <si>
    <t>第5希望</t>
    <rPh sb="0" eb="1">
      <t>ダイ</t>
    </rPh>
    <rPh sb="2" eb="4">
      <t>キボウ</t>
    </rPh>
    <phoneticPr fontId="5"/>
  </si>
  <si>
    <t>G.官公庁との取引実績</t>
    <rPh sb="2" eb="5">
      <t>カンコウチョウ</t>
    </rPh>
    <rPh sb="7" eb="9">
      <t>トリヒキ</t>
    </rPh>
    <rPh sb="9" eb="11">
      <t>ジッセキ</t>
    </rPh>
    <phoneticPr fontId="5"/>
  </si>
  <si>
    <t>10件以上ある場合は、直近の10件分を入力してください。</t>
    <rPh sb="2" eb="3">
      <t>ケン</t>
    </rPh>
    <rPh sb="3" eb="5">
      <t>イジョウ</t>
    </rPh>
    <rPh sb="7" eb="9">
      <t>バアイ</t>
    </rPh>
    <rPh sb="11" eb="13">
      <t>チョッキン</t>
    </rPh>
    <rPh sb="16" eb="18">
      <t>ケンブン</t>
    </rPh>
    <rPh sb="19" eb="21">
      <t>ニュウリョク</t>
    </rPh>
    <phoneticPr fontId="5"/>
  </si>
  <si>
    <t>取引先名称</t>
    <rPh sb="0" eb="2">
      <t>トリヒキ</t>
    </rPh>
    <rPh sb="2" eb="3">
      <t>サキ</t>
    </rPh>
    <rPh sb="3" eb="5">
      <t>メイショウ</t>
    </rPh>
    <phoneticPr fontId="5"/>
  </si>
  <si>
    <t>案件名</t>
    <rPh sb="0" eb="2">
      <t>アンケン</t>
    </rPh>
    <rPh sb="2" eb="3">
      <t>メイ</t>
    </rPh>
    <phoneticPr fontId="5"/>
  </si>
  <si>
    <t>契約額（千円）</t>
    <rPh sb="0" eb="2">
      <t>ケイヤク</t>
    </rPh>
    <rPh sb="2" eb="3">
      <t>ガク</t>
    </rPh>
    <phoneticPr fontId="5"/>
  </si>
  <si>
    <t>【01】印刷類</t>
    <phoneticPr fontId="5"/>
  </si>
  <si>
    <t>0101 活平版印刷 新聞・雑誌等刊行物、ポスター、様式</t>
    <phoneticPr fontId="5"/>
  </si>
  <si>
    <t>0102 軽印刷 単色刷冊子</t>
  </si>
  <si>
    <t>0103 フォーム印刷 電算用紙、連続帳票、ＯＣＲ用紙</t>
  </si>
  <si>
    <t>0104 特殊印刷 シール、ステッカー</t>
  </si>
  <si>
    <t>0105 地図 地図調製、航空写真</t>
  </si>
  <si>
    <t>0106 青写真 マイクロフィルム、カラーコピー</t>
  </si>
  <si>
    <t>0199 その他印刷類 上製本、点字印刷機器類</t>
  </si>
  <si>
    <t>【02】文具・事務用</t>
    <phoneticPr fontId="5"/>
  </si>
  <si>
    <t>0201 用紙 一般用紙、和紙、製図用紙</t>
  </si>
  <si>
    <t>0202 文具・事務用品 （電子計算機、複写機、家具等を除く）</t>
  </si>
  <si>
    <t>0203 教材 黒板、画材、製図用具、学校・保育教材、標本、視聴覚ソフト</t>
    <phoneticPr fontId="5"/>
  </si>
  <si>
    <t>0204 OA 機器・サプライ パソコン・周辺機器、複写・印刷機器、サプライ、ソフトウェア</t>
    <phoneticPr fontId="5"/>
  </si>
  <si>
    <t>0205 印判 印鑑、ゴム印</t>
  </si>
  <si>
    <t>0299 その他文具・事務用機器</t>
  </si>
  <si>
    <t xml:space="preserve">【03】じゅう器類 </t>
    <phoneticPr fontId="5"/>
  </si>
  <si>
    <t>0301 家具 木製・スチール家具、事務用家具</t>
  </si>
  <si>
    <t>0302 ミシン・編み機</t>
  </si>
  <si>
    <t>0303 ガス・厨房機器 厨房機器（食器を除く）、ガスストーブ</t>
  </si>
  <si>
    <t>0304 幕・テント・看板 会場設営、舞台装置、各種看板</t>
    <phoneticPr fontId="5"/>
  </si>
  <si>
    <t>0399 その他じゅう器 浴槽、トイレ設備</t>
  </si>
  <si>
    <t>【04】船舶・車両類</t>
    <phoneticPr fontId="5"/>
  </si>
  <si>
    <t>0401 船舶新造</t>
    <phoneticPr fontId="5"/>
  </si>
  <si>
    <t>0402 船舶部品及び修理 船外機、艤装品、救命具</t>
  </si>
  <si>
    <t>0403 車両販売</t>
  </si>
  <si>
    <t>0404 車両部品及び修理 車検、特殊架装、板金、タイヤ、電装類</t>
    <phoneticPr fontId="5"/>
  </si>
  <si>
    <t>0405 航空機 ヘリコプター、チャーター</t>
  </si>
  <si>
    <t>0406 特殊自動車販売　建設・農業用特殊車両、消防車、塵芥収集車その他産業用特殊車両</t>
    <phoneticPr fontId="5"/>
  </si>
  <si>
    <t>0499 その他車両等 自転車、オートバイ</t>
  </si>
  <si>
    <t>【05】一般機械器具設備類</t>
    <phoneticPr fontId="5"/>
  </si>
  <si>
    <t>0501 電気設備 受変電・発電設備、配分電設備、空調設備</t>
  </si>
  <si>
    <t>0502 家電製品 一般家電製品、照明器具、蛍光灯</t>
  </si>
  <si>
    <t>0503 通信・音響機器 通信機器、放送・音響機器、視聴覚機器</t>
  </si>
  <si>
    <t>0504 建設機器(特殊車両を除く)</t>
    <phoneticPr fontId="5"/>
  </si>
  <si>
    <t>0505 工作機器 工具、旋盤、ボール盤</t>
  </si>
  <si>
    <t>0506 消防機器 防災用品、火災報知器、避難器具、災害用備蓄品、救命器具、ヘルメット、消防ポンプ・ホース</t>
    <phoneticPr fontId="5"/>
  </si>
  <si>
    <t>0599 その他機械器具・設備類ポンプ、ボイラー、自販機、食品加工機械</t>
  </si>
  <si>
    <t>【06】理化学・計測機器類</t>
    <phoneticPr fontId="5"/>
  </si>
  <si>
    <t>0601 理化学機器 化学・工学機器、分析装置、実験機材</t>
  </si>
  <si>
    <t>0602 環境機器 気象観測・公害防止機器</t>
  </si>
  <si>
    <t>0603 計測機器 度量衡器、測量用機器</t>
  </si>
  <si>
    <t>0699 その他理化学・計測機器類</t>
  </si>
  <si>
    <t>【07】医療・薬品類</t>
    <phoneticPr fontId="5"/>
  </si>
  <si>
    <t>0701 医療機器 リハビリ機器</t>
  </si>
  <si>
    <t>0702 医療用薬品 医薬品、検査試薬</t>
  </si>
  <si>
    <t>0703 工業用薬品 水道用処理薬剤、滅菌剤</t>
  </si>
  <si>
    <t>0704 衛生材料 包帯、ガーゼ、紙おむつ</t>
  </si>
  <si>
    <t>0705 介護機器　車椅子、介護用ベッド</t>
    <phoneticPr fontId="5"/>
  </si>
  <si>
    <t>0799 その他医療・薬品類 医療用消耗品、知能検査器材</t>
  </si>
  <si>
    <t>【08】農林水産業用品類</t>
    <phoneticPr fontId="5"/>
  </si>
  <si>
    <t>0801 農林水産業用機器 農業用車両(特殊車両を除く)、灌漑用ポンプ、チェンソー</t>
    <phoneticPr fontId="5"/>
  </si>
  <si>
    <t>0802 農林水産業用薬品 農薬、除草剤</t>
  </si>
  <si>
    <t>0803 肥料</t>
  </si>
  <si>
    <t>0804 動物・飼料 家畜、飼料</t>
  </si>
  <si>
    <t>0805 植物 樹木（リースを除く）、種苗</t>
  </si>
  <si>
    <t>0899 その他農林水産業用品類園芸資材</t>
  </si>
  <si>
    <t>【09】工事用材料類</t>
    <phoneticPr fontId="5"/>
  </si>
  <si>
    <t>0901 セメント・アスファルト・コンクリート</t>
  </si>
  <si>
    <t>0902 石材</t>
  </si>
  <si>
    <t>0903 鋼材</t>
  </si>
  <si>
    <t>0904 砂利・砂・土</t>
  </si>
  <si>
    <t>0905 セメント２次製品 コンクリートブロック、ヒューム管</t>
  </si>
  <si>
    <t>0906 木材</t>
  </si>
  <si>
    <t>0907 仮設建物 プレハブ倉庫、焼却炉、仮設トイレ</t>
  </si>
  <si>
    <t>0908 管工事材料</t>
  </si>
  <si>
    <t>0909 電気工事材料</t>
  </si>
  <si>
    <t>0910 道路保安用品 道路標識、防護柵、道路凍結防止剤</t>
  </si>
  <si>
    <t>0911 塗料</t>
  </si>
  <si>
    <t>0912 アルミサッシ</t>
  </si>
  <si>
    <t>0913 建具 畳、ガラス、ドア</t>
  </si>
  <si>
    <t>0999 その他工事用材料類防水・防音資材、シャッター、フェンス</t>
  </si>
  <si>
    <t>【10】燃料・動力類</t>
    <phoneticPr fontId="5"/>
  </si>
  <si>
    <t>1001 石油 ガソリン、灯油、軽油、工業用油脂、潤滑油</t>
  </si>
  <si>
    <t>1002 ＬＰガス</t>
  </si>
  <si>
    <t>1003 高圧ガス 医療・理化学・工業用ガス</t>
  </si>
  <si>
    <t>1004 電力 電力</t>
  </si>
  <si>
    <t>1099 その他燃料・動力類木炭、練炭、石炭、天然ガス</t>
  </si>
  <si>
    <t>【11】百貨・日用品類</t>
    <phoneticPr fontId="5"/>
  </si>
  <si>
    <t>1101 百貨 従業員 50 人以上の衣食住全種販売業</t>
  </si>
  <si>
    <t>1102 記念品・贈答品 額縁、置物、時計、貴金属、陶器</t>
  </si>
  <si>
    <t>1103 記章・バッジ 楯、トロフィ、旗、腕章</t>
  </si>
  <si>
    <t>1104 衣類</t>
  </si>
  <si>
    <t>1105 寝具・その他の繊維類ベッド、毛布、シーツ、カーテン、カーペット、ブラインド</t>
  </si>
  <si>
    <t>1106 ゴム・革製品 長靴、雨衣、靴、鞄</t>
  </si>
  <si>
    <t>1107 荒物雑貨 食器、日用雑貨</t>
  </si>
  <si>
    <t>1199 その他記念品・日用品類梱包資材、ダンボール</t>
  </si>
  <si>
    <t>【12】その他物品類</t>
    <phoneticPr fontId="5"/>
  </si>
  <si>
    <t>1201 写真 撮影、カメラ、現像プリント、フィルム</t>
  </si>
  <si>
    <t>1202 書籍 教科書、専門書、雑誌、ビデオソフト</t>
  </si>
  <si>
    <t>1203 スポーツ用品 体操器具、ユニフォーム</t>
  </si>
  <si>
    <t>1204 楽器 楽器、楽譜、音楽ＣＤ</t>
  </si>
  <si>
    <t>1205 嗜好品 茶、コーヒー（酒、煙草は含まない。）</t>
  </si>
  <si>
    <t>1206 食品・食材</t>
    <phoneticPr fontId="5"/>
  </si>
  <si>
    <t>1299 その他物品類 玩具、模型製作、茶道具</t>
  </si>
  <si>
    <t>【13】リース・レンタル</t>
    <phoneticPr fontId="5"/>
  </si>
  <si>
    <t>1301 リース（事務機器）コンピューター、コピー機</t>
  </si>
  <si>
    <t>1302 リース（リネン、医療用機器）リネン、ベッド</t>
  </si>
  <si>
    <t>1303 リース（車輌）</t>
    <phoneticPr fontId="5"/>
  </si>
  <si>
    <t>1399 その他リース 船舶、樹木</t>
    <rPh sb="12" eb="14">
      <t>センパク</t>
    </rPh>
    <phoneticPr fontId="5"/>
  </si>
  <si>
    <t>【14】役務の提供</t>
    <phoneticPr fontId="5"/>
  </si>
  <si>
    <t>1401 電算業務（開発、保守管理）システム・ソフト開発、保守管理</t>
  </si>
  <si>
    <t>1402 その他電算業務 データ処理、ホームページ作成</t>
  </si>
  <si>
    <t>1403 広告 広告代理、ＣＭ制作</t>
  </si>
  <si>
    <t>1404 旅客運送 バス、自動車等による旅客運送</t>
  </si>
  <si>
    <t>1405 その他運送 貨物運送、引越、宅配</t>
  </si>
  <si>
    <t>1406 クリーニング 衣服、シーツ</t>
  </si>
  <si>
    <t>1407 人材派遣 (労働者派遣法に基づく許可を有するもの）</t>
  </si>
  <si>
    <t>1408 資源回収 古紙・金属等の売払</t>
  </si>
  <si>
    <t>1409 警備業務 建物、工事現場等の警備</t>
  </si>
  <si>
    <t>1410 建物保守・管理 ビル等建築物の保守管理</t>
  </si>
  <si>
    <t>1411 電気設備保守・管理　自家用電気工作物の保守管理</t>
    <phoneticPr fontId="5"/>
  </si>
  <si>
    <t>1412 清掃業務（建物） ビル等の清掃（設備の清掃を除く）</t>
  </si>
  <si>
    <t>1413 清掃業務（屋外） 道路、公園等の清掃</t>
  </si>
  <si>
    <t>1414 その他清掃 設備、浄化槽・貯水槽その他の清掃</t>
  </si>
  <si>
    <t>1415 害虫駆除 建物内部、農地、林業地</t>
  </si>
  <si>
    <t>1416 産業廃棄物処理 （収集、運搬を含む）</t>
  </si>
  <si>
    <t>1417 各種調査・研究 環境調査・分析、市場調査、非破壊検査（設計・測量等の業務を除く）</t>
  </si>
  <si>
    <t>1418 イベント等企画 イベント・編集の企画、ビデオ制作</t>
  </si>
  <si>
    <t>1419 筆耕、翻訳等業務 筆耕、翻訳、速記、テープﾟ起し、製図、トレース</t>
  </si>
  <si>
    <t>1420 森林整備 森林整備事業</t>
  </si>
  <si>
    <t>1421 電話設備保守・管理　電話機、無線機等の保守管理</t>
    <phoneticPr fontId="5"/>
  </si>
  <si>
    <t>1422 空調設備保守・管理　冷暖房・冷凍機等の保守管理</t>
    <phoneticPr fontId="5"/>
  </si>
  <si>
    <t>1423 消防設備保守・管理　消防用設備等の保守管理、防火対象物の点検</t>
    <phoneticPr fontId="5"/>
  </si>
  <si>
    <t>1424 防火設備保守・管理　防火設備の保守管理</t>
    <phoneticPr fontId="5"/>
  </si>
  <si>
    <t>1425 昇降機保守・管理　昇降機設備の保守管理</t>
    <phoneticPr fontId="5"/>
  </si>
  <si>
    <t>1426 その他保守・管理　給排水、自動ドア等建築物を管理するために必要な保守管理</t>
    <phoneticPr fontId="5"/>
  </si>
  <si>
    <t>1499 その他役務 車両運行管理、貸倉庫</t>
  </si>
  <si>
    <t>28_多可町</t>
  </si>
  <si>
    <t>F.業種情報</t>
    <rPh sb="2" eb="4">
      <t>ギョウシュ</t>
    </rPh>
    <rPh sb="4" eb="6">
      <t>ジョウホウ</t>
    </rPh>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</si>
  <si>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</si>
  <si>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</si>
  <si>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例)カブシキガイシャスズキグミ　ヒョウゴエイギョウショ
正式名称を全角カタカナで入力してください。支店・営業所名は、１文字空けて入力してください。</t>
    <phoneticPr fontId="5"/>
  </si>
  <si>
    <t>例)株式会社鈴木組　兵庫営業所
正式名称で入力してください。支店・営業所名は、１文字空けて入力してください。</t>
    <rPh sb="10" eb="12">
      <t>ヒョウゴ</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</si>
  <si>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常勤職員の人数</t>
    <rPh sb="0" eb="2">
      <t>ジョウキン</t>
    </rPh>
    <rPh sb="2" eb="4">
      <t>ショクイン</t>
    </rPh>
    <rPh sb="5" eb="7">
      <t>ニンズウ</t>
    </rPh>
    <phoneticPr fontId="6"/>
  </si>
  <si>
    <t>登録を希望する場合、大分類、小分類、取扱品目・業務、メーカー名等、取得資格・許認可等、その他特記・参考事項欄を入力してください。
登録後の入札参加についての重要な申請事項ですので、十分検討してから入力してください。（希望順位は、発注の際に考慮されることがあります。）
大分類、小分類欄はリストから選択してください。</t>
    <rPh sb="0" eb="2">
      <t>トウロク</t>
    </rPh>
    <rPh sb="3" eb="5">
      <t>キボウ</t>
    </rPh>
    <rPh sb="7" eb="9">
      <t>バアイ</t>
    </rPh>
    <rPh sb="10" eb="13">
      <t>ダイブンルイ</t>
    </rPh>
    <rPh sb="14" eb="17">
      <t>ショウブンルイ</t>
    </rPh>
    <rPh sb="18" eb="20">
      <t>トリアツカイ</t>
    </rPh>
    <rPh sb="20" eb="22">
      <t>ヒンモク</t>
    </rPh>
    <rPh sb="23" eb="25">
      <t>ギョウム</t>
    </rPh>
    <rPh sb="30" eb="31">
      <t>メイ</t>
    </rPh>
    <rPh sb="31" eb="32">
      <t>トウ</t>
    </rPh>
    <rPh sb="53" eb="54">
      <t>ラン</t>
    </rPh>
    <rPh sb="55" eb="57">
      <t>ニュウリョク</t>
    </rPh>
    <rPh sb="134" eb="137">
      <t>ダイブンルイ</t>
    </rPh>
    <rPh sb="138" eb="141">
      <t>ショウブンルイ</t>
    </rPh>
    <rPh sb="141" eb="142">
      <t>ラン</t>
    </rPh>
    <rPh sb="148" eb="150">
      <t>センタク</t>
    </rPh>
    <phoneticPr fontId="5"/>
  </si>
  <si>
    <t>@を含む半角文字で入力してください。</t>
    <phoneticPr fontId="5"/>
  </si>
  <si>
    <t>本社（店）と異なる場合のみ、@を含む半角文字で入力してください。</t>
  </si>
  <si>
    <t>半角の数字とハイフンで入力してください。</t>
    <phoneticPr fontId="5"/>
  </si>
  <si>
    <t>多可町で行われる物品に係る一般競争入札及び指名競争入札に参加する資格の審査を申請します。</t>
    <rPh sb="0" eb="2">
      <t>タカ</t>
    </rPh>
    <rPh sb="2" eb="3">
      <t>チョウ</t>
    </rPh>
    <rPh sb="4" eb="5">
      <t>オコナ</t>
    </rPh>
    <rPh sb="8" eb="10">
      <t>ブッピン</t>
    </rPh>
    <rPh sb="11" eb="12">
      <t>カカ</t>
    </rPh>
    <rPh sb="13" eb="15">
      <t>イッパン</t>
    </rPh>
    <rPh sb="15" eb="17">
      <t>キョウソウ</t>
    </rPh>
    <rPh sb="17" eb="19">
      <t>ニュウサツ</t>
    </rPh>
    <rPh sb="19" eb="20">
      <t>オヨ</t>
    </rPh>
    <rPh sb="21" eb="23">
      <t>シメイ</t>
    </rPh>
    <rPh sb="23" eb="25">
      <t>キョウソウ</t>
    </rPh>
    <rPh sb="25" eb="27">
      <t>ニュウサツ</t>
    </rPh>
    <rPh sb="28" eb="30">
      <t>サンカ</t>
    </rPh>
    <rPh sb="32" eb="34">
      <t>シカク</t>
    </rPh>
    <rPh sb="35" eb="37">
      <t>シンサ</t>
    </rPh>
    <rPh sb="38" eb="40">
      <t>シンセイ</t>
    </rPh>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</si>
  <si>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</si>
  <si>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例)2025/4/1、R7/4/1</t>
    <phoneticPr fontId="5"/>
  </si>
  <si>
    <t>例)2025/4/1</t>
    <phoneticPr fontId="5"/>
  </si>
  <si>
    <t>電子契約の利用</t>
    <rPh sb="0" eb="2">
      <t>デンシ</t>
    </rPh>
    <rPh sb="2" eb="4">
      <t>ケイヤク</t>
    </rPh>
    <rPh sb="5" eb="7">
      <t>リヨウ</t>
    </rPh>
    <phoneticPr fontId="6"/>
  </si>
  <si>
    <t>電子請求の利用</t>
    <rPh sb="0" eb="2">
      <t>デンシ</t>
    </rPh>
    <rPh sb="2" eb="4">
      <t>セイキュウ</t>
    </rPh>
    <rPh sb="5" eb="7">
      <t>リヨウ</t>
    </rPh>
    <phoneticPr fontId="6"/>
  </si>
  <si>
    <t>リストから選択してください。</t>
  </si>
  <si>
    <t>流動比率(a/b×100)</t>
    <phoneticPr fontId="5"/>
  </si>
  <si>
    <t>Ver.8.0.1</t>
    <phoneticPr fontId="5"/>
  </si>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</sst>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
    <numFmt numFmtId="186" formatCode="0000000"/>
  </numFmts>
  <fonts count="24"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rgb="FFFFFF00"/>
        <bgColor indexed="64"/>
      </patternFill>
    </fill>
    <fill>
      <patternFill patternType="solid">
        <fgColor rgb="FFFF66FF"/>
        <bgColor indexed="64"/>
      </patternFill>
    </fill>
  </fills>
  <borders count="45">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style="thin">
        <color indexed="64"/>
      </left>
      <right style="hair">
        <color auto="1"/>
      </right>
      <top style="hair">
        <color auto="1"/>
      </top>
      <bottom style="hair">
        <color auto="1"/>
      </bottom>
      <diagonal/>
    </border>
    <border>
      <left/>
      <right style="hair">
        <color auto="1"/>
      </right>
      <top style="thin">
        <color indexed="64"/>
      </top>
      <bottom style="hair">
        <color auto="1"/>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style="thin">
        <color indexed="64"/>
      </left>
      <right style="hair">
        <color indexed="64"/>
      </right>
      <top style="hair">
        <color indexed="64"/>
      </top>
      <bottom style="thin">
        <color auto="1"/>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321">
    <xf numFmtId="0" fontId="0" fillId="0" borderId="0" xfId="0">
      <alignment vertical="center"/>
    </xf>
    <xf numFmtId="49" fontId="19" fillId="2" borderId="0" xfId="0" applyNumberFormat="1" applyFont="1" applyFill="1" applyAlignment="1" applyProtection="1">
      <alignment horizontal="left" vertical="center"/>
      <protection locked="0"/>
    </xf>
    <xf numFmtId="38" fontId="19" fillId="2" borderId="5" xfId="0" applyNumberFormat="1" applyFont="1" applyFill="1" applyBorder="1" applyAlignment="1" applyProtection="1">
      <alignment horizontal="right" vertical="center"/>
      <protection locked="0"/>
    </xf>
    <xf numFmtId="178" fontId="19" fillId="2" borderId="6" xfId="0" applyNumberFormat="1" applyFont="1" applyFill="1" applyBorder="1" applyAlignment="1" applyProtection="1">
      <alignment horizontal="right" vertical="center"/>
      <protection locked="0"/>
    </xf>
    <xf numFmtId="178" fontId="19" fillId="2" borderId="7" xfId="0" applyNumberFormat="1" applyFont="1" applyFill="1" applyBorder="1" applyAlignment="1" applyProtection="1">
      <alignment horizontal="right" vertical="center"/>
      <protection locked="0"/>
    </xf>
    <xf numFmtId="49" fontId="19" fillId="2" borderId="5" xfId="0" applyNumberFormat="1" applyFont="1" applyFill="1" applyBorder="1" applyAlignment="1" applyProtection="1">
      <alignment horizontal="left" vertical="center" wrapText="1"/>
      <protection locked="0"/>
    </xf>
    <xf numFmtId="0" fontId="19" fillId="2" borderId="6" xfId="0" applyFont="1" applyFill="1" applyBorder="1" applyAlignment="1" applyProtection="1">
      <alignment horizontal="left" vertical="center" wrapText="1"/>
      <protection locked="0"/>
    </xf>
    <xf numFmtId="0" fontId="19" fillId="2" borderId="31" xfId="0" applyFont="1" applyFill="1" applyBorder="1" applyAlignment="1" applyProtection="1">
      <alignment horizontal="left" vertical="center" wrapText="1"/>
      <protection locked="0"/>
    </xf>
    <xf numFmtId="49" fontId="19" fillId="2" borderId="8" xfId="0" applyNumberFormat="1" applyFont="1" applyFill="1" applyBorder="1" applyAlignment="1" applyProtection="1">
      <alignment horizontal="left" vertical="center" wrapText="1"/>
      <protection locked="0"/>
    </xf>
    <xf numFmtId="0" fontId="19" fillId="2" borderId="9" xfId="0" applyFont="1" applyFill="1" applyBorder="1" applyAlignment="1" applyProtection="1">
      <alignment horizontal="left" vertical="center" wrapText="1"/>
      <protection locked="0"/>
    </xf>
    <xf numFmtId="0" fontId="19" fillId="2" borderId="10" xfId="0" applyFont="1" applyFill="1" applyBorder="1" applyAlignment="1" applyProtection="1">
      <alignment horizontal="left" vertical="center" wrapText="1"/>
      <protection locked="0"/>
    </xf>
    <xf numFmtId="38" fontId="19" fillId="2" borderId="8" xfId="0" applyNumberFormat="1" applyFont="1" applyFill="1" applyBorder="1" applyAlignment="1" applyProtection="1">
      <alignment horizontal="right" vertical="center"/>
      <protection locked="0"/>
    </xf>
    <xf numFmtId="178" fontId="19" fillId="2" borderId="9" xfId="0" applyNumberFormat="1" applyFont="1" applyFill="1" applyBorder="1" applyAlignment="1" applyProtection="1">
      <alignment horizontal="right" vertical="center"/>
      <protection locked="0"/>
    </xf>
    <xf numFmtId="178" fontId="19" fillId="2" borderId="11" xfId="0" applyNumberFormat="1" applyFont="1" applyFill="1" applyBorder="1" applyAlignment="1" applyProtection="1">
      <alignment horizontal="right" vertical="center"/>
      <protection locked="0"/>
    </xf>
    <xf numFmtId="49" fontId="19" fillId="2" borderId="6" xfId="0" applyNumberFormat="1" applyFont="1" applyFill="1" applyBorder="1" applyAlignment="1" applyProtection="1">
      <alignment horizontal="left" vertical="center" wrapText="1"/>
      <protection locked="0"/>
    </xf>
    <xf numFmtId="49" fontId="19" fillId="2" borderId="31" xfId="0" applyNumberFormat="1" applyFont="1" applyFill="1" applyBorder="1" applyAlignment="1" applyProtection="1">
      <alignment horizontal="left" vertical="center" wrapText="1"/>
      <protection locked="0"/>
    </xf>
    <xf numFmtId="49" fontId="19" fillId="2" borderId="9" xfId="0" applyNumberFormat="1" applyFont="1" applyFill="1" applyBorder="1" applyAlignment="1" applyProtection="1">
      <alignment horizontal="left" vertical="center" wrapText="1"/>
      <protection locked="0"/>
    </xf>
    <xf numFmtId="49" fontId="19" fillId="2" borderId="10" xfId="0" applyNumberFormat="1" applyFont="1" applyFill="1" applyBorder="1" applyAlignment="1" applyProtection="1">
      <alignment horizontal="left" vertical="center" wrapText="1"/>
      <protection locked="0"/>
    </xf>
    <xf numFmtId="38" fontId="19" fillId="2" borderId="22" xfId="1" applyNumberFormat="1" applyFont="1" applyFill="1" applyBorder="1" applyAlignment="1" applyProtection="1">
      <alignment horizontal="right" vertical="center"/>
      <protection locked="0"/>
    </xf>
    <xf numFmtId="178" fontId="19" fillId="2" borderId="3" xfId="1" applyNumberFormat="1" applyFont="1" applyFill="1" applyBorder="1" applyAlignment="1" applyProtection="1">
      <alignment horizontal="right" vertical="center"/>
      <protection locked="0"/>
    </xf>
    <xf numFmtId="178" fontId="19" fillId="2" borderId="4" xfId="1" applyNumberFormat="1" applyFont="1" applyFill="1" applyBorder="1" applyAlignment="1" applyProtection="1">
      <alignment horizontal="right" vertical="center"/>
      <protection locked="0"/>
    </xf>
    <xf numFmtId="38" fontId="19" fillId="2" borderId="32" xfId="1" applyNumberFormat="1" applyFont="1" applyFill="1" applyBorder="1" applyAlignment="1" applyProtection="1">
      <alignment horizontal="right" vertical="center"/>
      <protection locked="0"/>
    </xf>
    <xf numFmtId="178" fontId="19" fillId="2" borderId="27" xfId="1" applyNumberFormat="1" applyFont="1" applyFill="1" applyBorder="1" applyAlignment="1" applyProtection="1">
      <alignment horizontal="right" vertical="center"/>
      <protection locked="0"/>
    </xf>
    <xf numFmtId="178" fontId="19" fillId="2" borderId="28" xfId="1" applyNumberFormat="1" applyFont="1" applyFill="1" applyBorder="1" applyAlignment="1" applyProtection="1">
      <alignment horizontal="right" vertical="center"/>
      <protection locked="0"/>
    </xf>
    <xf numFmtId="49" fontId="19" fillId="2" borderId="30" xfId="0" applyNumberFormat="1" applyFont="1" applyFill="1" applyBorder="1" applyAlignment="1" applyProtection="1">
      <alignment horizontal="left" vertical="center"/>
      <protection locked="0"/>
    </xf>
    <xf numFmtId="0" fontId="19" fillId="2" borderId="3" xfId="0" applyFont="1" applyFill="1" applyBorder="1" applyAlignment="1" applyProtection="1">
      <alignment horizontal="left" vertical="center"/>
      <protection locked="0"/>
    </xf>
    <xf numFmtId="0" fontId="19" fillId="2" borderId="4" xfId="0" applyFont="1" applyFill="1" applyBorder="1" applyAlignment="1" applyProtection="1">
      <alignment horizontal="left" vertical="center"/>
      <protection locked="0"/>
    </xf>
    <xf numFmtId="49" fontId="19" fillId="2" borderId="5" xfId="0" applyNumberFormat="1" applyFont="1" applyFill="1" applyBorder="1" applyAlignment="1" applyProtection="1">
      <alignment horizontal="left" vertical="center"/>
      <protection locked="0"/>
    </xf>
    <xf numFmtId="0" fontId="19" fillId="2" borderId="6" xfId="0" applyFont="1" applyFill="1" applyBorder="1" applyAlignment="1" applyProtection="1">
      <alignment horizontal="left" vertical="center"/>
      <protection locked="0"/>
    </xf>
    <xf numFmtId="0" fontId="19" fillId="2" borderId="7" xfId="0"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49" fontId="19" fillId="2" borderId="8" xfId="0" applyNumberFormat="1" applyFont="1" applyFill="1" applyBorder="1" applyAlignment="1" applyProtection="1">
      <alignment horizontal="left" vertical="center"/>
      <protection locked="0"/>
    </xf>
    <xf numFmtId="49" fontId="19" fillId="2" borderId="9" xfId="0" applyNumberFormat="1" applyFont="1" applyFill="1" applyBorder="1" applyAlignment="1" applyProtection="1">
      <alignment horizontal="left" vertical="center"/>
      <protection locked="0"/>
    </xf>
    <xf numFmtId="0" fontId="19" fillId="2" borderId="9" xfId="0" applyFont="1" applyFill="1" applyBorder="1" applyAlignment="1" applyProtection="1">
      <alignment horizontal="left" vertical="center"/>
      <protection locked="0"/>
    </xf>
    <xf numFmtId="0" fontId="19" fillId="2" borderId="11" xfId="0" applyFont="1" applyFill="1" applyBorder="1" applyAlignment="1" applyProtection="1">
      <alignment horizontal="left" vertical="center"/>
      <protection locked="0"/>
    </xf>
    <xf numFmtId="38" fontId="19" fillId="2" borderId="12" xfId="1" applyNumberFormat="1" applyFont="1" applyFill="1" applyBorder="1" applyAlignment="1" applyProtection="1">
      <alignment horizontal="right" vertical="center"/>
      <protection locked="0"/>
    </xf>
    <xf numFmtId="178" fontId="19" fillId="2" borderId="6" xfId="1" applyNumberFormat="1" applyFont="1" applyFill="1" applyBorder="1" applyAlignment="1" applyProtection="1">
      <alignment horizontal="right" vertical="center"/>
      <protection locked="0"/>
    </xf>
    <xf numFmtId="178" fontId="19" fillId="2" borderId="7" xfId="1" applyNumberFormat="1" applyFont="1" applyFill="1" applyBorder="1" applyAlignment="1" applyProtection="1">
      <alignment horizontal="right" vertical="center"/>
      <protection locked="0"/>
    </xf>
    <xf numFmtId="38" fontId="19" fillId="2" borderId="0" xfId="0" applyNumberFormat="1" applyFont="1" applyFill="1" applyAlignment="1" applyProtection="1">
      <alignment horizontal="right" vertical="center"/>
      <protection locked="0"/>
    </xf>
    <xf numFmtId="14" fontId="19" fillId="2" borderId="0" xfId="0" applyNumberFormat="1" applyFont="1" applyFill="1" applyAlignment="1" applyProtection="1">
      <alignment horizontal="left" vertical="center"/>
      <protection locked="0"/>
    </xf>
    <xf numFmtId="177" fontId="19" fillId="2" borderId="0" xfId="0" applyNumberFormat="1" applyFont="1" applyFill="1" applyAlignment="1" applyProtection="1">
      <alignment horizontal="left" vertical="center"/>
      <protection locked="0"/>
    </xf>
    <xf numFmtId="182" fontId="19" fillId="2" borderId="3" xfId="1" applyNumberFormat="1" applyFont="1" applyFill="1" applyBorder="1" applyAlignment="1" applyProtection="1">
      <alignment horizontal="right" vertical="center"/>
      <protection locked="0"/>
    </xf>
    <xf numFmtId="182" fontId="19" fillId="2" borderId="4" xfId="1" applyNumberFormat="1" applyFont="1" applyFill="1" applyBorder="1" applyAlignment="1" applyProtection="1">
      <alignment horizontal="right" vertical="center"/>
      <protection locked="0"/>
    </xf>
    <xf numFmtId="182" fontId="19" fillId="2" borderId="6" xfId="1" applyNumberFormat="1" applyFont="1" applyFill="1" applyBorder="1" applyAlignment="1" applyProtection="1">
      <alignment horizontal="right" vertical="center"/>
      <protection locked="0"/>
    </xf>
    <xf numFmtId="182" fontId="19" fillId="2" borderId="7" xfId="1" applyNumberFormat="1" applyFont="1" applyFill="1" applyBorder="1" applyAlignment="1" applyProtection="1">
      <alignment horizontal="right" vertical="center"/>
      <protection locked="0"/>
    </xf>
    <xf numFmtId="38" fontId="19" fillId="2" borderId="0" xfId="0" applyNumberFormat="1" applyFont="1" applyFill="1" applyAlignment="1" applyProtection="1">
      <alignment horizontal="left" vertical="center"/>
      <protection locked="0"/>
    </xf>
    <xf numFmtId="38" fontId="19" fillId="2" borderId="36" xfId="1" applyNumberFormat="1" applyFont="1" applyFill="1" applyBorder="1" applyAlignment="1" applyProtection="1">
      <alignment horizontal="right" vertical="center"/>
      <protection locked="0"/>
    </xf>
    <xf numFmtId="182" fontId="19" fillId="2" borderId="9" xfId="1" applyNumberFormat="1" applyFont="1" applyFill="1" applyBorder="1" applyAlignment="1" applyProtection="1">
      <alignment horizontal="right" vertical="center"/>
      <protection locked="0"/>
    </xf>
    <xf numFmtId="182" fontId="19" fillId="2" borderId="11" xfId="1" applyNumberFormat="1" applyFont="1" applyFill="1" applyBorder="1" applyAlignment="1" applyProtection="1">
      <alignment horizontal="right" vertical="center"/>
      <protection locked="0"/>
    </xf>
    <xf numFmtId="49" fontId="19" fillId="2" borderId="0" xfId="0" applyNumberFormat="1" applyFont="1" applyFill="1" applyAlignment="1" applyProtection="1">
      <alignment horizontal="left" vertical="center"/>
      <protection locked="0"/>
    </xf>
    <xf numFmtId="182" fontId="19" fillId="2" borderId="0" xfId="0" applyNumberFormat="1" applyFont="1" applyFill="1" applyAlignment="1" applyProtection="1">
      <alignment horizontal="left" vertical="center"/>
      <protection locked="0"/>
    </xf>
    <xf numFmtId="49" fontId="19" fillId="2" borderId="12" xfId="2" applyNumberFormat="1" applyFont="1" applyFill="1" applyBorder="1" applyAlignment="1" applyProtection="1">
      <alignment horizontal="center" vertical="center"/>
      <protection locked="0"/>
    </xf>
    <xf numFmtId="49" fontId="19" fillId="2" borderId="6" xfId="2" applyNumberFormat="1" applyFont="1" applyFill="1" applyBorder="1" applyAlignment="1" applyProtection="1">
      <alignment horizontal="center" vertical="center"/>
      <protection locked="0"/>
    </xf>
    <xf numFmtId="49" fontId="19" fillId="2" borderId="7" xfId="2" applyNumberFormat="1" applyFont="1" applyFill="1" applyBorder="1" applyAlignment="1" applyProtection="1">
      <alignment horizontal="center" vertical="center"/>
      <protection locked="0"/>
    </xf>
    <xf numFmtId="49" fontId="19" fillId="2" borderId="12" xfId="0" applyNumberFormat="1" applyFont="1" applyFill="1" applyBorder="1" applyAlignment="1" applyProtection="1">
      <alignment horizontal="left" vertical="center"/>
      <protection locked="0"/>
    </xf>
    <xf numFmtId="49" fontId="19" fillId="2" borderId="7" xfId="0" applyNumberFormat="1" applyFont="1" applyFill="1" applyBorder="1" applyAlignment="1" applyProtection="1">
      <alignment horizontal="left" vertical="center"/>
      <protection locked="0"/>
    </xf>
    <xf numFmtId="0" fontId="19" fillId="2" borderId="0" xfId="0" applyFont="1" applyFill="1" applyAlignment="1" applyProtection="1">
      <alignment horizontal="left" vertical="center"/>
      <protection locked="0"/>
    </xf>
    <xf numFmtId="49" fontId="19" fillId="2" borderId="22" xfId="2" applyNumberFormat="1" applyFont="1" applyFill="1" applyBorder="1" applyAlignment="1" applyProtection="1">
      <alignment horizontal="center" vertical="center"/>
      <protection locked="0"/>
    </xf>
    <xf numFmtId="49" fontId="19" fillId="2" borderId="3" xfId="2" applyNumberFormat="1" applyFont="1" applyFill="1" applyBorder="1" applyAlignment="1" applyProtection="1">
      <alignment horizontal="center" vertical="center"/>
      <protection locked="0"/>
    </xf>
    <xf numFmtId="49" fontId="19" fillId="2" borderId="4" xfId="2" applyNumberFormat="1" applyFont="1" applyFill="1" applyBorder="1" applyAlignment="1" applyProtection="1">
      <alignment horizontal="center" vertical="center"/>
      <protection locked="0"/>
    </xf>
    <xf numFmtId="186"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178" fontId="19" fillId="2" borderId="0" xfId="0" applyNumberFormat="1" applyFont="1" applyFill="1" applyAlignment="1" applyProtection="1">
      <alignment horizontal="left" vertical="center"/>
      <protection locked="0"/>
    </xf>
    <xf numFmtId="49" fontId="19" fillId="2" borderId="34" xfId="2" applyNumberFormat="1" applyFont="1" applyFill="1" applyBorder="1" applyAlignment="1" applyProtection="1">
      <alignment horizontal="center" vertical="center"/>
      <protection locked="0"/>
    </xf>
    <xf numFmtId="49" fontId="19" fillId="2" borderId="29" xfId="2" applyNumberFormat="1" applyFont="1" applyFill="1" applyBorder="1" applyAlignment="1" applyProtection="1">
      <alignment horizontal="center" vertical="center"/>
      <protection locked="0"/>
    </xf>
    <xf numFmtId="49" fontId="19" fillId="2" borderId="35" xfId="2" applyNumberFormat="1" applyFont="1" applyFill="1" applyBorder="1" applyAlignment="1" applyProtection="1">
      <alignment horizontal="center" vertical="center"/>
      <protection locked="0"/>
    </xf>
    <xf numFmtId="49" fontId="19" fillId="2" borderId="17" xfId="2" applyNumberFormat="1" applyFont="1" applyFill="1" applyBorder="1" applyAlignment="1" applyProtection="1">
      <alignment horizontal="center" vertical="center"/>
      <protection locked="0"/>
    </xf>
    <xf numFmtId="49" fontId="19" fillId="2" borderId="13" xfId="2" applyNumberFormat="1" applyFont="1" applyFill="1" applyBorder="1" applyAlignment="1" applyProtection="1">
      <alignment horizontal="center" vertical="center"/>
      <protection locked="0"/>
    </xf>
    <xf numFmtId="49" fontId="19" fillId="2" borderId="14" xfId="2" applyNumberFormat="1" applyFont="1" applyFill="1" applyBorder="1" applyAlignment="1" applyProtection="1">
      <alignment horizontal="center" vertical="center"/>
      <protection locked="0"/>
    </xf>
    <xf numFmtId="38" fontId="19" fillId="2" borderId="12" xfId="0" applyNumberFormat="1" applyFont="1" applyFill="1" applyBorder="1" applyAlignment="1" applyProtection="1">
      <alignment horizontal="right" vertical="center"/>
      <protection locked="0"/>
    </xf>
    <xf numFmtId="40" fontId="19" fillId="2" borderId="6" xfId="0" applyNumberFormat="1" applyFont="1" applyFill="1" applyBorder="1" applyAlignment="1" applyProtection="1">
      <alignment horizontal="right" vertical="center"/>
      <protection locked="0"/>
    </xf>
    <xf numFmtId="49" fontId="19" fillId="2" borderId="36" xfId="0" applyNumberFormat="1" applyFont="1" applyFill="1" applyBorder="1" applyAlignment="1" applyProtection="1">
      <alignment horizontal="left" vertical="center"/>
      <protection locked="0"/>
    </xf>
    <xf numFmtId="49" fontId="19" fillId="2" borderId="11" xfId="0" applyNumberFormat="1" applyFont="1" applyFill="1" applyBorder="1" applyAlignment="1" applyProtection="1">
      <alignment horizontal="left" vertical="center"/>
      <protection locked="0"/>
    </xf>
    <xf numFmtId="38" fontId="19" fillId="2" borderId="36" xfId="0" applyNumberFormat="1" applyFont="1" applyFill="1" applyBorder="1" applyAlignment="1" applyProtection="1">
      <alignment horizontal="right" vertical="center"/>
      <protection locked="0"/>
    </xf>
    <xf numFmtId="40" fontId="19" fillId="2" borderId="9" xfId="0" applyNumberFormat="1" applyFont="1" applyFill="1" applyBorder="1" applyAlignment="1" applyProtection="1">
      <alignment horizontal="right" vertical="center"/>
      <protection locked="0"/>
    </xf>
    <xf numFmtId="49" fontId="19" fillId="2" borderId="30" xfId="0" applyNumberFormat="1" applyFont="1" applyFill="1" applyBorder="1" applyAlignment="1" applyProtection="1">
      <alignment horizontal="left" vertical="center" wrapText="1"/>
      <protection locked="0"/>
    </xf>
    <xf numFmtId="49" fontId="19" fillId="2" borderId="3" xfId="0" applyNumberFormat="1" applyFont="1" applyFill="1" applyBorder="1" applyAlignment="1" applyProtection="1">
      <alignment horizontal="left" vertical="center" wrapText="1"/>
      <protection locked="0"/>
    </xf>
    <xf numFmtId="49" fontId="19" fillId="2" borderId="39" xfId="0" applyNumberFormat="1" applyFont="1" applyFill="1" applyBorder="1" applyAlignment="1" applyProtection="1">
      <alignment horizontal="left" vertical="center" wrapText="1"/>
      <protection locked="0"/>
    </xf>
    <xf numFmtId="0" fontId="19" fillId="2" borderId="3"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wrapText="1"/>
      <protection locked="0"/>
    </xf>
    <xf numFmtId="38" fontId="19" fillId="2" borderId="30" xfId="0" applyNumberFormat="1" applyFont="1" applyFill="1" applyBorder="1" applyAlignment="1" applyProtection="1">
      <alignment horizontal="right" vertical="center"/>
      <protection locked="0"/>
    </xf>
    <xf numFmtId="178" fontId="19" fillId="2" borderId="3" xfId="0" applyNumberFormat="1" applyFont="1" applyFill="1" applyBorder="1" applyAlignment="1" applyProtection="1">
      <alignment horizontal="right" vertical="center"/>
      <protection locked="0"/>
    </xf>
    <xf numFmtId="178" fontId="19" fillId="2" borderId="4" xfId="0" applyNumberFormat="1" applyFont="1" applyFill="1" applyBorder="1" applyAlignment="1" applyProtection="1">
      <alignment horizontal="right" vertical="center"/>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1" applyNumberFormat="1" applyFont="1" applyAlignment="1" applyProtection="1">
      <alignment vertical="top"/>
    </xf>
    <xf numFmtId="179" fontId="7" fillId="0" borderId="0" xfId="1" applyNumberFormat="1" applyFont="1" applyAlignment="1" applyProtection="1">
      <alignment horizontal="right" vertical="top"/>
    </xf>
    <xf numFmtId="179" fontId="4" fillId="0" borderId="0" xfId="1" applyNumberFormat="1" applyFont="1" applyAlignment="1" applyProtection="1">
      <alignment vertical="top"/>
    </xf>
    <xf numFmtId="0" fontId="12" fillId="0" borderId="0" xfId="2" applyFont="1" applyProtection="1">
      <alignment vertical="center"/>
    </xf>
    <xf numFmtId="0" fontId="4" fillId="0" borderId="0" xfId="1" applyFont="1" applyProtection="1">
      <alignment vertical="center"/>
    </xf>
    <xf numFmtId="0" fontId="16" fillId="0" borderId="15" xfId="2" applyFont="1" applyBorder="1" applyProtection="1">
      <alignment vertical="center"/>
    </xf>
    <xf numFmtId="0" fontId="16" fillId="0" borderId="16" xfId="2" applyFont="1" applyBorder="1" applyProtection="1">
      <alignment vertical="center"/>
    </xf>
    <xf numFmtId="0" fontId="16" fillId="0" borderId="18" xfId="2" applyFont="1" applyBorder="1" applyProtection="1">
      <alignment vertical="center"/>
    </xf>
    <xf numFmtId="49" fontId="4" fillId="0" borderId="0" xfId="1" applyNumberFormat="1" applyFont="1" applyProtection="1">
      <alignment vertical="center"/>
    </xf>
    <xf numFmtId="0" fontId="16" fillId="0" borderId="19" xfId="2" applyFont="1" applyBorder="1" applyProtection="1">
      <alignment vertical="center"/>
    </xf>
    <xf numFmtId="0" fontId="16" fillId="0" borderId="0" xfId="2" applyFont="1" applyProtection="1">
      <alignment vertical="center"/>
    </xf>
    <xf numFmtId="0" fontId="16" fillId="0" borderId="21" xfId="2" applyFont="1" applyBorder="1" applyProtection="1">
      <alignment vertical="center"/>
    </xf>
    <xf numFmtId="0" fontId="16" fillId="0" borderId="17" xfId="2" applyFont="1" applyBorder="1" applyProtection="1">
      <alignment vertical="center"/>
    </xf>
    <xf numFmtId="0" fontId="16" fillId="0" borderId="13" xfId="2" applyFont="1" applyBorder="1" applyProtection="1">
      <alignment vertical="center"/>
    </xf>
    <xf numFmtId="0" fontId="16" fillId="0" borderId="14" xfId="2" applyFont="1" applyBorder="1" applyProtection="1">
      <alignment vertical="center"/>
    </xf>
    <xf numFmtId="183" fontId="4" fillId="0" borderId="0" xfId="1" applyNumberFormat="1" applyFont="1" applyProtection="1">
      <alignment vertical="center"/>
    </xf>
    <xf numFmtId="0" fontId="14" fillId="0" borderId="15" xfId="0" applyFont="1" applyBorder="1" applyAlignment="1" applyProtection="1">
      <alignment horizontal="left" vertical="center" indent="1"/>
    </xf>
    <xf numFmtId="0" fontId="14" fillId="0" borderId="16" xfId="0" applyFont="1" applyBorder="1" applyAlignment="1" applyProtection="1">
      <alignment horizontal="left" vertical="center" indent="1"/>
    </xf>
    <xf numFmtId="0" fontId="14" fillId="0" borderId="18" xfId="0" applyFont="1" applyBorder="1" applyAlignment="1" applyProtection="1">
      <alignment horizontal="left" vertical="center" indent="1"/>
    </xf>
    <xf numFmtId="0" fontId="14" fillId="0" borderId="19" xfId="0" applyFont="1" applyBorder="1" applyProtection="1">
      <alignment vertical="center"/>
    </xf>
    <xf numFmtId="0" fontId="14" fillId="0" borderId="0" xfId="0" applyFont="1" applyProtection="1">
      <alignment vertical="center"/>
    </xf>
    <xf numFmtId="0" fontId="4" fillId="0" borderId="16" xfId="0" applyFont="1" applyBorder="1" applyProtection="1">
      <alignment vertical="center"/>
    </xf>
    <xf numFmtId="0" fontId="4" fillId="0" borderId="18" xfId="0" applyFont="1" applyBorder="1" applyProtection="1">
      <alignment vertical="center"/>
    </xf>
    <xf numFmtId="180" fontId="4" fillId="0" borderId="19" xfId="0" applyNumberFormat="1" applyFont="1" applyBorder="1" applyProtection="1">
      <alignment vertical="center"/>
    </xf>
    <xf numFmtId="180" fontId="4" fillId="0" borderId="0" xfId="0" applyNumberFormat="1" applyFont="1" applyProtection="1">
      <alignment vertical="center"/>
    </xf>
    <xf numFmtId="0" fontId="4" fillId="0" borderId="0" xfId="0" applyFont="1" applyProtection="1">
      <alignment vertical="center"/>
    </xf>
    <xf numFmtId="0" fontId="15" fillId="0" borderId="0" xfId="0" applyFont="1" applyAlignment="1" applyProtection="1">
      <alignment horizontal="right" vertical="top"/>
    </xf>
    <xf numFmtId="0" fontId="15" fillId="0" borderId="0" xfId="0" applyFont="1" applyAlignment="1" applyProtection="1">
      <alignment vertical="top"/>
    </xf>
    <xf numFmtId="0" fontId="4" fillId="0" borderId="21" xfId="0" applyFont="1" applyBorder="1" applyProtection="1">
      <alignment vertical="center"/>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0" fontId="4" fillId="0" borderId="19" xfId="0" applyFont="1" applyBorder="1" applyProtection="1">
      <alignment vertical="center"/>
    </xf>
    <xf numFmtId="177" fontId="15" fillId="0" borderId="0" xfId="0" applyNumberFormat="1" applyFont="1" applyAlignment="1" applyProtection="1">
      <alignment vertical="top"/>
    </xf>
    <xf numFmtId="0" fontId="13" fillId="0" borderId="21"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7" fillId="0" borderId="0" xfId="0" quotePrefix="1"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4" fillId="0" borderId="19" xfId="2" applyFont="1" applyBorder="1" applyProtection="1">
      <alignment vertical="center"/>
    </xf>
    <xf numFmtId="0" fontId="21" fillId="0" borderId="0" xfId="0" applyFont="1" applyAlignment="1" applyProtection="1">
      <alignment vertical="top"/>
    </xf>
    <xf numFmtId="0" fontId="17" fillId="0" borderId="21" xfId="0" applyFont="1" applyBorder="1" applyAlignment="1" applyProtection="1">
      <alignment vertical="top"/>
    </xf>
    <xf numFmtId="0" fontId="4" fillId="0" borderId="17" xfId="0" applyFont="1" applyBorder="1" applyProtection="1">
      <alignment vertical="center"/>
    </xf>
    <xf numFmtId="0" fontId="4" fillId="0" borderId="13" xfId="0" applyFont="1" applyBorder="1" applyProtection="1">
      <alignment vertical="center"/>
    </xf>
    <xf numFmtId="0" fontId="13" fillId="0" borderId="13" xfId="0" applyFont="1" applyBorder="1" applyAlignment="1" applyProtection="1">
      <alignment vertical="top"/>
    </xf>
    <xf numFmtId="49" fontId="13" fillId="0" borderId="13" xfId="0" applyNumberFormat="1" applyFont="1" applyBorder="1" applyAlignment="1" applyProtection="1">
      <alignment vertical="top"/>
    </xf>
    <xf numFmtId="0" fontId="4" fillId="0" borderId="14"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5" fillId="0" borderId="0" xfId="0" applyFont="1" applyProtection="1">
      <alignment vertical="center"/>
    </xf>
    <xf numFmtId="0" fontId="17" fillId="0" borderId="0" xfId="0" applyFont="1" applyAlignment="1" applyProtection="1">
      <alignment vertical="top" wrapText="1"/>
    </xf>
    <xf numFmtId="0" fontId="4" fillId="0" borderId="0" xfId="0" applyFont="1" applyAlignment="1" applyProtection="1">
      <alignment vertical="top"/>
    </xf>
    <xf numFmtId="49" fontId="15" fillId="0" borderId="0" xfId="0" applyNumberFormat="1" applyFont="1" applyAlignment="1" applyProtection="1">
      <alignment vertical="top"/>
    </xf>
    <xf numFmtId="182" fontId="15" fillId="0" borderId="0" xfId="0" applyNumberFormat="1" applyFont="1" applyAlignment="1" applyProtection="1">
      <alignment vertical="top"/>
    </xf>
    <xf numFmtId="0" fontId="15" fillId="0" borderId="13" xfId="0" applyFont="1" applyBorder="1" applyAlignment="1" applyProtection="1">
      <alignment horizontal="right" vertical="top"/>
    </xf>
    <xf numFmtId="0" fontId="15" fillId="0" borderId="13" xfId="0" applyFont="1" applyBorder="1" applyAlignment="1" applyProtection="1">
      <alignment vertical="top"/>
    </xf>
    <xf numFmtId="49" fontId="15" fillId="0" borderId="13" xfId="0" applyNumberFormat="1" applyFont="1" applyBorder="1" applyAlignment="1" applyProtection="1">
      <alignment vertical="top"/>
    </xf>
    <xf numFmtId="182" fontId="15" fillId="0" borderId="13"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2" fillId="0" borderId="19" xfId="0" applyFont="1" applyBorder="1" applyProtection="1">
      <alignment vertical="center"/>
    </xf>
    <xf numFmtId="0" fontId="22" fillId="0" borderId="0" xfId="0" applyFont="1" applyProtection="1">
      <alignment vertical="center"/>
    </xf>
    <xf numFmtId="49" fontId="4" fillId="0" borderId="16" xfId="0" applyNumberFormat="1" applyFont="1" applyBorder="1" applyProtection="1">
      <alignment vertical="center"/>
    </xf>
    <xf numFmtId="178" fontId="4" fillId="0" borderId="16" xfId="0" applyNumberFormat="1" applyFont="1" applyBorder="1" applyProtection="1">
      <alignment vertical="center"/>
    </xf>
    <xf numFmtId="0" fontId="17" fillId="0" borderId="0" xfId="0" applyFont="1" applyAlignment="1" applyProtection="1">
      <alignment horizontal="left" vertical="center" wrapText="1"/>
    </xf>
    <xf numFmtId="178" fontId="15" fillId="0" borderId="0" xfId="0" applyNumberFormat="1" applyFont="1" applyAlignment="1" applyProtection="1">
      <alignment vertical="top"/>
    </xf>
    <xf numFmtId="182" fontId="13" fillId="0" borderId="13"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0" fontId="4" fillId="0" borderId="21" xfId="2" applyFont="1" applyBorder="1" applyProtection="1">
      <alignment vertical="center"/>
    </xf>
    <xf numFmtId="49" fontId="17" fillId="0" borderId="0" xfId="0" applyNumberFormat="1" applyFont="1" applyAlignment="1" applyProtection="1">
      <alignment horizontal="right" vertical="top"/>
    </xf>
    <xf numFmtId="178" fontId="13" fillId="0" borderId="13" xfId="0" applyNumberFormat="1" applyFont="1" applyBorder="1" applyAlignment="1" applyProtection="1">
      <alignment vertical="top"/>
    </xf>
    <xf numFmtId="178" fontId="13" fillId="0" borderId="0" xfId="0" applyNumberFormat="1" applyFont="1" applyAlignment="1" applyProtection="1">
      <alignment vertical="top"/>
    </xf>
    <xf numFmtId="178" fontId="4" fillId="0" borderId="0" xfId="0" applyNumberFormat="1" applyFont="1" applyProtection="1">
      <alignment vertical="center"/>
    </xf>
    <xf numFmtId="0" fontId="4" fillId="0" borderId="17" xfId="2" applyFont="1" applyBorder="1" applyProtection="1">
      <alignment vertical="center"/>
    </xf>
    <xf numFmtId="0" fontId="4" fillId="0" borderId="13" xfId="2" applyFont="1" applyBorder="1" applyProtection="1">
      <alignment vertical="center"/>
    </xf>
    <xf numFmtId="0" fontId="14" fillId="0" borderId="19" xfId="0" applyFont="1" applyBorder="1" applyAlignment="1" applyProtection="1">
      <alignment horizontal="left" vertical="center" indent="1"/>
    </xf>
    <xf numFmtId="0" fontId="14" fillId="0" borderId="0" xfId="0" applyFont="1" applyAlignment="1" applyProtection="1">
      <alignment horizontal="left" vertical="center" indent="1"/>
    </xf>
    <xf numFmtId="180" fontId="4" fillId="0" borderId="0" xfId="0" applyNumberFormat="1" applyFont="1" applyAlignment="1" applyProtection="1">
      <alignment vertical="top"/>
    </xf>
    <xf numFmtId="0" fontId="4" fillId="0" borderId="0" xfId="2" applyFont="1" applyAlignment="1" applyProtection="1">
      <alignment vertical="top"/>
    </xf>
    <xf numFmtId="181" fontId="4" fillId="0" borderId="0" xfId="0" applyNumberFormat="1" applyFont="1" applyProtection="1">
      <alignment vertical="center"/>
    </xf>
    <xf numFmtId="182" fontId="4" fillId="0" borderId="0" xfId="1" applyNumberFormat="1" applyFont="1" applyAlignment="1" applyProtection="1">
      <alignment horizontal="right" vertical="center"/>
    </xf>
    <xf numFmtId="178" fontId="4" fillId="0" borderId="0" xfId="1" applyNumberFormat="1" applyFont="1" applyAlignment="1" applyProtection="1">
      <alignment horizontal="right" vertical="center"/>
    </xf>
    <xf numFmtId="0" fontId="17" fillId="0" borderId="0" xfId="2" applyFont="1" applyAlignment="1" applyProtection="1">
      <alignment horizontal="left" vertical="center" wrapText="1"/>
    </xf>
    <xf numFmtId="0" fontId="4" fillId="0" borderId="20"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15" xfId="2" applyFont="1" applyBorder="1" applyAlignment="1" applyProtection="1">
      <alignment horizontal="center" vertical="center"/>
    </xf>
    <xf numFmtId="0" fontId="4" fillId="0" borderId="16" xfId="2" applyFont="1" applyBorder="1" applyAlignment="1" applyProtection="1">
      <alignment horizontal="center" vertical="center"/>
    </xf>
    <xf numFmtId="0" fontId="4" fillId="0" borderId="18" xfId="2" applyFont="1" applyBorder="1" applyAlignment="1" applyProtection="1">
      <alignment horizontal="center" vertical="center"/>
    </xf>
    <xf numFmtId="49" fontId="4" fillId="0" borderId="20"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8" xfId="0" applyFont="1" applyBorder="1" applyAlignment="1" applyProtection="1">
      <alignment horizontal="center" vertical="center"/>
    </xf>
    <xf numFmtId="180" fontId="4" fillId="0" borderId="21" xfId="0" applyNumberFormat="1" applyFont="1" applyBorder="1" applyProtection="1">
      <alignment vertical="center"/>
    </xf>
    <xf numFmtId="0" fontId="4" fillId="0" borderId="2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49" fontId="4" fillId="3" borderId="22" xfId="0" applyNumberFormat="1" applyFont="1" applyFill="1" applyBorder="1" applyAlignment="1" applyProtection="1">
      <alignment horizontal="center" vertical="center"/>
    </xf>
    <xf numFmtId="49" fontId="4" fillId="3" borderId="3" xfId="0" applyNumberFormat="1" applyFont="1" applyFill="1" applyBorder="1" applyAlignment="1" applyProtection="1">
      <alignment horizontal="center" vertical="center"/>
    </xf>
    <xf numFmtId="49" fontId="4" fillId="3" borderId="4" xfId="0" applyNumberFormat="1" applyFont="1" applyFill="1" applyBorder="1" applyAlignment="1" applyProtection="1">
      <alignment horizontal="center" vertical="center"/>
    </xf>
    <xf numFmtId="0" fontId="4" fillId="3" borderId="2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0" borderId="12"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7" xfId="0" applyFont="1" applyBorder="1" applyAlignment="1" applyProtection="1">
      <alignment horizontal="left" vertical="center"/>
    </xf>
    <xf numFmtId="0" fontId="4" fillId="3" borderId="12"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38" fontId="4" fillId="0" borderId="37" xfId="0" applyNumberFormat="1" applyFont="1" applyBorder="1" applyAlignment="1" applyProtection="1">
      <alignment horizontal="right" vertical="center"/>
    </xf>
    <xf numFmtId="38" fontId="4" fillId="0" borderId="23" xfId="0" applyNumberFormat="1" applyFont="1" applyBorder="1" applyAlignment="1" applyProtection="1">
      <alignment horizontal="right" vertical="center"/>
    </xf>
    <xf numFmtId="0" fontId="18" fillId="0" borderId="21" xfId="0" applyFont="1" applyBorder="1" applyProtection="1">
      <alignment vertical="center"/>
    </xf>
    <xf numFmtId="0" fontId="4" fillId="0" borderId="34" xfId="0" applyFont="1" applyBorder="1" applyAlignment="1" applyProtection="1">
      <alignment horizontal="left" vertical="center"/>
    </xf>
    <xf numFmtId="0" fontId="4" fillId="0" borderId="29" xfId="0" applyFont="1" applyBorder="1" applyAlignment="1" applyProtection="1">
      <alignment horizontal="left" vertical="center"/>
    </xf>
    <xf numFmtId="0" fontId="4" fillId="0" borderId="35" xfId="0" applyFont="1" applyBorder="1" applyAlignment="1" applyProtection="1">
      <alignment horizontal="left" vertical="center"/>
    </xf>
    <xf numFmtId="0" fontId="18" fillId="0" borderId="7" xfId="0" applyFont="1" applyBorder="1" applyProtection="1">
      <alignment vertical="center"/>
    </xf>
    <xf numFmtId="0" fontId="4" fillId="0" borderId="17" xfId="0" applyFont="1" applyBorder="1" applyAlignment="1" applyProtection="1">
      <alignment horizontal="left" vertical="top"/>
    </xf>
    <xf numFmtId="0" fontId="4" fillId="0" borderId="13" xfId="0" applyFont="1" applyBorder="1" applyAlignment="1" applyProtection="1">
      <alignment horizontal="left" vertical="top"/>
    </xf>
    <xf numFmtId="0" fontId="4" fillId="0" borderId="14" xfId="0" applyFont="1" applyBorder="1" applyAlignment="1" applyProtection="1">
      <alignment horizontal="left" vertical="top"/>
    </xf>
    <xf numFmtId="0" fontId="18" fillId="0" borderId="14" xfId="0" applyFont="1" applyBorder="1" applyProtection="1">
      <alignment vertical="center"/>
    </xf>
    <xf numFmtId="0" fontId="4" fillId="0" borderId="0" xfId="0" applyFont="1" applyAlignment="1" applyProtection="1">
      <alignment horizontal="left" vertical="top"/>
    </xf>
    <xf numFmtId="0" fontId="17" fillId="0" borderId="0" xfId="0" applyFont="1" applyAlignment="1" applyProtection="1">
      <alignment vertical="top"/>
    </xf>
    <xf numFmtId="182" fontId="4" fillId="0" borderId="0" xfId="1" applyNumberFormat="1" applyFont="1" applyProtection="1">
      <alignment vertical="center"/>
    </xf>
    <xf numFmtId="178" fontId="4" fillId="0" borderId="21" xfId="1" applyNumberFormat="1" applyFont="1" applyBorder="1" applyAlignment="1" applyProtection="1">
      <alignment horizontal="right" vertical="center"/>
    </xf>
    <xf numFmtId="177" fontId="15" fillId="0" borderId="0" xfId="0" applyNumberFormat="1" applyFont="1" applyAlignment="1" applyProtection="1">
      <alignment horizontal="right" vertical="top"/>
    </xf>
    <xf numFmtId="177" fontId="17" fillId="0" borderId="0" xfId="0" applyNumberFormat="1" applyFont="1" applyAlignment="1" applyProtection="1">
      <alignment vertical="top"/>
    </xf>
    <xf numFmtId="182" fontId="4" fillId="0" borderId="0" xfId="1" applyNumberFormat="1" applyFont="1" applyAlignment="1" applyProtection="1">
      <alignment horizontal="center" vertical="center"/>
    </xf>
    <xf numFmtId="178" fontId="4" fillId="0" borderId="0" xfId="1" applyNumberFormat="1" applyFont="1" applyAlignment="1" applyProtection="1">
      <alignment horizontal="left" vertical="center"/>
    </xf>
    <xf numFmtId="0" fontId="4" fillId="0" borderId="0" xfId="0" applyFont="1" applyAlignment="1" applyProtection="1">
      <alignment horizontal="left" vertical="center"/>
    </xf>
    <xf numFmtId="178" fontId="4" fillId="0" borderId="0" xfId="1" applyNumberFormat="1" applyFont="1" applyProtection="1">
      <alignment vertical="center"/>
    </xf>
    <xf numFmtId="182" fontId="15" fillId="0" borderId="0" xfId="0" applyNumberFormat="1" applyFont="1" applyAlignment="1" applyProtection="1">
      <alignment horizontal="right" vertical="top"/>
    </xf>
    <xf numFmtId="178" fontId="4" fillId="0" borderId="22" xfId="1" applyNumberFormat="1" applyFont="1" applyBorder="1" applyAlignment="1" applyProtection="1">
      <alignment horizontal="left" vertical="center"/>
    </xf>
    <xf numFmtId="178" fontId="4" fillId="0" borderId="3" xfId="1" applyNumberFormat="1" applyFont="1" applyBorder="1" applyAlignment="1" applyProtection="1">
      <alignment horizontal="left" vertical="center"/>
    </xf>
    <xf numFmtId="178" fontId="4" fillId="0" borderId="4" xfId="1" applyNumberFormat="1" applyFont="1" applyBorder="1" applyAlignment="1" applyProtection="1">
      <alignment horizontal="left" vertical="center"/>
    </xf>
    <xf numFmtId="178" fontId="4" fillId="0" borderId="12"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178" fontId="4" fillId="0" borderId="7" xfId="1" applyNumberFormat="1" applyFont="1" applyBorder="1" applyAlignment="1" applyProtection="1">
      <alignment horizontal="left" vertical="center"/>
    </xf>
    <xf numFmtId="182" fontId="4" fillId="0" borderId="12" xfId="1" applyNumberFormat="1" applyFont="1" applyBorder="1" applyAlignment="1" applyProtection="1">
      <alignment horizontal="left" vertical="center"/>
    </xf>
    <xf numFmtId="182" fontId="4" fillId="0" borderId="6" xfId="1" applyNumberFormat="1" applyFont="1" applyBorder="1" applyAlignment="1" applyProtection="1">
      <alignment horizontal="left" vertical="center"/>
    </xf>
    <xf numFmtId="182" fontId="4" fillId="0" borderId="7" xfId="1" applyNumberFormat="1" applyFont="1" applyBorder="1" applyAlignment="1" applyProtection="1">
      <alignment horizontal="left" vertical="center"/>
    </xf>
    <xf numFmtId="38" fontId="4" fillId="0" borderId="12" xfId="1" applyNumberFormat="1" applyFont="1" applyBorder="1" applyAlignment="1" applyProtection="1">
      <alignment horizontal="right" vertical="center"/>
    </xf>
    <xf numFmtId="182" fontId="4" fillId="0" borderId="6" xfId="1" applyNumberFormat="1" applyFont="1" applyBorder="1" applyAlignment="1" applyProtection="1">
      <alignment horizontal="right" vertical="center"/>
    </xf>
    <xf numFmtId="182" fontId="4" fillId="0" borderId="7" xfId="1" applyNumberFormat="1" applyFont="1" applyBorder="1" applyAlignment="1" applyProtection="1">
      <alignment horizontal="right" vertical="center"/>
    </xf>
    <xf numFmtId="178" fontId="19" fillId="0" borderId="36" xfId="1" applyNumberFormat="1" applyFont="1" applyBorder="1" applyAlignment="1" applyProtection="1">
      <alignment horizontal="left" vertical="center"/>
    </xf>
    <xf numFmtId="178" fontId="4" fillId="0" borderId="9" xfId="1" applyNumberFormat="1" applyFont="1" applyBorder="1" applyAlignment="1" applyProtection="1">
      <alignment horizontal="left" vertical="center"/>
    </xf>
    <xf numFmtId="178" fontId="4" fillId="0" borderId="11" xfId="1" applyNumberFormat="1" applyFont="1" applyBorder="1" applyAlignment="1" applyProtection="1">
      <alignment horizontal="left" vertical="center"/>
    </xf>
    <xf numFmtId="0" fontId="15" fillId="0" borderId="0" xfId="0" applyFont="1" applyAlignment="1" applyProtection="1">
      <alignment horizontal="left" vertical="top"/>
    </xf>
    <xf numFmtId="178" fontId="4" fillId="0" borderId="0" xfId="1" applyNumberFormat="1" applyFont="1" applyAlignment="1" applyProtection="1">
      <alignment vertical="top"/>
    </xf>
    <xf numFmtId="0" fontId="17" fillId="0" borderId="0" xfId="0" applyFont="1" applyAlignment="1" applyProtection="1">
      <alignment horizontal="left" vertical="top" wrapText="1"/>
    </xf>
    <xf numFmtId="0" fontId="4" fillId="0" borderId="20" xfId="0" applyFont="1" applyBorder="1" applyProtection="1">
      <alignment vertical="center"/>
    </xf>
    <xf numFmtId="0" fontId="4" fillId="0" borderId="1" xfId="0" applyFont="1" applyBorder="1" applyProtection="1">
      <alignment vertical="center"/>
    </xf>
    <xf numFmtId="0" fontId="4" fillId="0" borderId="2" xfId="0" applyFont="1" applyBorder="1" applyProtection="1">
      <alignment vertical="center"/>
    </xf>
    <xf numFmtId="178" fontId="4" fillId="0" borderId="20" xfId="1" applyNumberFormat="1" applyFont="1" applyBorder="1" applyAlignment="1" applyProtection="1">
      <alignment horizontal="center" vertical="center"/>
    </xf>
    <xf numFmtId="178" fontId="4" fillId="0" borderId="1" xfId="1" applyNumberFormat="1" applyFont="1" applyBorder="1" applyAlignment="1" applyProtection="1">
      <alignment horizontal="center" vertical="center"/>
    </xf>
    <xf numFmtId="178" fontId="4" fillId="0" borderId="2" xfId="1" applyNumberFormat="1" applyFont="1" applyBorder="1" applyAlignment="1" applyProtection="1">
      <alignment horizontal="center" vertical="center"/>
    </xf>
    <xf numFmtId="0" fontId="4" fillId="0" borderId="22" xfId="2" applyFont="1" applyBorder="1" applyProtection="1">
      <alignment vertical="center"/>
    </xf>
    <xf numFmtId="0" fontId="4" fillId="0" borderId="3" xfId="2" applyFont="1" applyBorder="1" applyProtection="1">
      <alignment vertical="center"/>
    </xf>
    <xf numFmtId="0" fontId="4" fillId="0" borderId="4" xfId="2" applyFont="1" applyBorder="1" applyProtection="1">
      <alignment vertical="center"/>
    </xf>
    <xf numFmtId="0" fontId="4" fillId="0" borderId="12" xfId="2" applyFont="1" applyBorder="1" applyProtection="1">
      <alignment vertical="center"/>
    </xf>
    <xf numFmtId="0" fontId="4" fillId="0" borderId="6" xfId="2" applyFont="1" applyBorder="1" applyProtection="1">
      <alignment vertical="center"/>
    </xf>
    <xf numFmtId="0" fontId="4" fillId="0" borderId="7" xfId="2" applyFont="1" applyBorder="1" applyProtection="1">
      <alignment vertical="center"/>
    </xf>
    <xf numFmtId="0" fontId="4" fillId="0" borderId="32" xfId="2" applyFont="1" applyBorder="1" applyProtection="1">
      <alignment vertical="center"/>
    </xf>
    <xf numFmtId="0" fontId="4" fillId="0" borderId="27" xfId="2" applyFont="1" applyBorder="1" applyProtection="1">
      <alignment vertical="center"/>
    </xf>
    <xf numFmtId="0" fontId="4" fillId="0" borderId="28" xfId="2" applyFont="1" applyBorder="1" applyProtection="1">
      <alignment vertical="center"/>
    </xf>
    <xf numFmtId="180" fontId="4" fillId="0" borderId="24" xfId="0" applyNumberFormat="1" applyFont="1" applyBorder="1" applyProtection="1">
      <alignment vertical="center"/>
    </xf>
    <xf numFmtId="180" fontId="4" fillId="0" borderId="25" xfId="0" applyNumberFormat="1" applyFont="1" applyBorder="1" applyProtection="1">
      <alignment vertical="center"/>
    </xf>
    <xf numFmtId="180" fontId="4" fillId="0" borderId="26" xfId="0" applyNumberFormat="1" applyFont="1" applyBorder="1" applyProtection="1">
      <alignment vertical="center"/>
    </xf>
    <xf numFmtId="38" fontId="4" fillId="0" borderId="24" xfId="1" applyNumberFormat="1" applyFont="1" applyBorder="1" applyAlignment="1" applyProtection="1">
      <alignment horizontal="right" vertical="center"/>
    </xf>
    <xf numFmtId="178" fontId="4" fillId="0" borderId="25" xfId="1" applyNumberFormat="1" applyFont="1" applyBorder="1" applyAlignment="1" applyProtection="1">
      <alignment horizontal="right" vertical="center"/>
    </xf>
    <xf numFmtId="178" fontId="4" fillId="0" borderId="26" xfId="1" applyNumberFormat="1" applyFont="1" applyBorder="1" applyAlignment="1" applyProtection="1">
      <alignment horizontal="right" vertical="center"/>
    </xf>
    <xf numFmtId="178" fontId="4" fillId="0" borderId="15" xfId="1" applyNumberFormat="1" applyFont="1" applyBorder="1" applyAlignment="1" applyProtection="1">
      <alignment horizontal="left" vertical="center"/>
    </xf>
    <xf numFmtId="178" fontId="4" fillId="0" borderId="16" xfId="1" applyNumberFormat="1" applyFont="1" applyBorder="1" applyAlignment="1" applyProtection="1">
      <alignment horizontal="left" vertical="center"/>
    </xf>
    <xf numFmtId="178" fontId="4" fillId="0" borderId="18" xfId="1" applyNumberFormat="1" applyFont="1" applyBorder="1" applyAlignment="1" applyProtection="1">
      <alignment horizontal="left" vertical="center"/>
    </xf>
    <xf numFmtId="178" fontId="4" fillId="0" borderId="34" xfId="1" applyNumberFormat="1" applyFont="1" applyBorder="1" applyAlignment="1" applyProtection="1">
      <alignment horizontal="left" vertical="center"/>
    </xf>
    <xf numFmtId="178" fontId="4" fillId="0" borderId="29" xfId="1" applyNumberFormat="1" applyFont="1" applyBorder="1" applyAlignment="1" applyProtection="1">
      <alignment horizontal="left" vertical="center"/>
    </xf>
    <xf numFmtId="178" fontId="4" fillId="0" borderId="35" xfId="1" applyNumberFormat="1" applyFont="1" applyBorder="1" applyAlignment="1" applyProtection="1">
      <alignment horizontal="left" vertical="center"/>
    </xf>
    <xf numFmtId="0" fontId="4" fillId="0" borderId="24" xfId="0" applyFont="1" applyBorder="1" applyProtection="1">
      <alignment vertical="center"/>
    </xf>
    <xf numFmtId="0" fontId="4" fillId="0" borderId="25" xfId="0" applyFont="1" applyBorder="1" applyProtection="1">
      <alignment vertical="center"/>
    </xf>
    <xf numFmtId="0" fontId="4" fillId="0" borderId="26" xfId="0" applyFont="1" applyBorder="1" applyProtection="1">
      <alignment vertical="center"/>
    </xf>
    <xf numFmtId="185" fontId="4" fillId="0" borderId="24" xfId="1" applyNumberFormat="1" applyFont="1" applyBorder="1" applyAlignment="1" applyProtection="1">
      <alignment horizontal="right" vertical="center"/>
    </xf>
    <xf numFmtId="184" fontId="4" fillId="0" borderId="25" xfId="1" applyNumberFormat="1" applyFont="1" applyBorder="1" applyAlignment="1" applyProtection="1">
      <alignment horizontal="right" vertical="center"/>
    </xf>
    <xf numFmtId="184" fontId="4" fillId="0" borderId="26" xfId="1" applyNumberFormat="1" applyFont="1" applyBorder="1" applyAlignment="1" applyProtection="1">
      <alignment horizontal="right" vertical="center"/>
    </xf>
    <xf numFmtId="0" fontId="13" fillId="0" borderId="14" xfId="0" applyFont="1" applyBorder="1" applyAlignment="1" applyProtection="1">
      <alignment vertical="top"/>
    </xf>
    <xf numFmtId="0" fontId="4" fillId="0" borderId="16" xfId="2" applyFont="1" applyBorder="1" applyProtection="1">
      <alignment vertical="center"/>
    </xf>
    <xf numFmtId="0" fontId="4" fillId="0" borderId="18" xfId="2" applyFont="1" applyBorder="1" applyProtection="1">
      <alignment vertical="center"/>
    </xf>
    <xf numFmtId="0" fontId="15" fillId="0" borderId="0" xfId="0" applyFont="1" applyAlignment="1" applyProtection="1">
      <alignment vertical="center" wrapText="1"/>
    </xf>
    <xf numFmtId="0" fontId="15" fillId="0" borderId="0" xfId="0" applyFont="1" applyProtection="1">
      <alignment vertical="center"/>
    </xf>
    <xf numFmtId="180" fontId="4" fillId="0" borderId="15" xfId="0" applyNumberFormat="1" applyFont="1" applyBorder="1" applyAlignment="1" applyProtection="1">
      <alignment horizontal="center" vertical="center" textRotation="255"/>
    </xf>
    <xf numFmtId="0" fontId="4" fillId="0" borderId="22" xfId="0" applyFont="1" applyBorder="1" applyProtection="1">
      <alignment vertical="center"/>
    </xf>
    <xf numFmtId="0" fontId="4" fillId="0" borderId="3" xfId="0" applyFont="1" applyBorder="1" applyProtection="1">
      <alignment vertical="center"/>
    </xf>
    <xf numFmtId="0" fontId="4" fillId="0" borderId="39" xfId="0" applyFont="1" applyBorder="1" applyProtection="1">
      <alignment vertical="center"/>
    </xf>
    <xf numFmtId="180" fontId="4" fillId="0" borderId="19" xfId="0" applyNumberFormat="1" applyFont="1" applyBorder="1" applyAlignment="1" applyProtection="1">
      <alignment horizontal="center" vertical="center" textRotation="255"/>
    </xf>
    <xf numFmtId="0" fontId="4" fillId="0" borderId="12" xfId="0" applyFont="1" applyBorder="1" applyProtection="1">
      <alignment vertical="center"/>
    </xf>
    <xf numFmtId="0" fontId="4" fillId="0" borderId="6" xfId="0" applyFont="1" applyBorder="1" applyProtection="1">
      <alignment vertical="center"/>
    </xf>
    <xf numFmtId="0" fontId="4" fillId="0" borderId="31" xfId="0" applyFont="1" applyBorder="1" applyProtection="1">
      <alignment vertical="center"/>
    </xf>
    <xf numFmtId="180" fontId="4" fillId="0" borderId="17" xfId="0" applyNumberFormat="1" applyFont="1" applyBorder="1" applyAlignment="1" applyProtection="1">
      <alignment horizontal="center" vertical="center" textRotation="255"/>
    </xf>
    <xf numFmtId="0" fontId="4" fillId="0" borderId="36" xfId="0" applyFont="1" applyBorder="1" applyProtection="1">
      <alignment vertical="center"/>
    </xf>
    <xf numFmtId="0" fontId="4" fillId="0" borderId="9" xfId="0" applyFont="1" applyBorder="1" applyProtection="1">
      <alignment vertical="center"/>
    </xf>
    <xf numFmtId="0" fontId="4" fillId="0" borderId="10" xfId="0" applyFont="1" applyBorder="1" applyProtection="1">
      <alignment vertical="center"/>
    </xf>
    <xf numFmtId="180" fontId="4" fillId="0" borderId="16" xfId="0" applyNumberFormat="1" applyFont="1" applyBorder="1" applyAlignment="1" applyProtection="1">
      <alignment horizontal="center" vertical="center"/>
    </xf>
    <xf numFmtId="0" fontId="4" fillId="0" borderId="16" xfId="0" applyFont="1" applyBorder="1" applyAlignment="1" applyProtection="1">
      <alignment horizontal="left" vertical="center"/>
    </xf>
    <xf numFmtId="0" fontId="4" fillId="0" borderId="16" xfId="0" applyFont="1" applyBorder="1" applyAlignment="1" applyProtection="1">
      <alignment horizontal="center" vertical="center"/>
    </xf>
    <xf numFmtId="0" fontId="17" fillId="0" borderId="13" xfId="0" applyFont="1" applyBorder="1" applyProtection="1">
      <alignment vertical="center"/>
    </xf>
    <xf numFmtId="0" fontId="15" fillId="0" borderId="13" xfId="0" applyFont="1" applyBorder="1" applyProtection="1">
      <alignment vertical="center"/>
    </xf>
    <xf numFmtId="0" fontId="15" fillId="0" borderId="21" xfId="0" applyFont="1" applyBorder="1" applyProtection="1">
      <alignment vertical="center"/>
    </xf>
    <xf numFmtId="0" fontId="4" fillId="0" borderId="41" xfId="0" applyFont="1" applyBorder="1" applyProtection="1">
      <alignment vertical="center"/>
    </xf>
    <xf numFmtId="49" fontId="4" fillId="0" borderId="1" xfId="0" applyNumberFormat="1" applyFont="1" applyBorder="1" applyProtection="1">
      <alignment vertical="center"/>
    </xf>
    <xf numFmtId="0" fontId="4" fillId="0" borderId="43" xfId="0" applyFont="1" applyBorder="1" applyProtection="1">
      <alignment vertical="center"/>
    </xf>
    <xf numFmtId="49" fontId="4" fillId="0" borderId="42" xfId="0" applyNumberFormat="1" applyFont="1" applyBorder="1" applyProtection="1">
      <alignment vertical="center"/>
    </xf>
    <xf numFmtId="49" fontId="4" fillId="0" borderId="43" xfId="0" applyNumberFormat="1" applyFont="1" applyBorder="1" applyProtection="1">
      <alignment vertical="center"/>
    </xf>
    <xf numFmtId="178" fontId="4" fillId="0" borderId="42" xfId="0" applyNumberFormat="1" applyFont="1" applyBorder="1" applyAlignment="1" applyProtection="1">
      <alignment horizontal="center" vertical="center"/>
    </xf>
    <xf numFmtId="178" fontId="4" fillId="0" borderId="1" xfId="0" applyNumberFormat="1" applyFont="1" applyBorder="1" applyAlignment="1" applyProtection="1">
      <alignment horizontal="center" vertical="center"/>
    </xf>
    <xf numFmtId="178" fontId="4" fillId="0" borderId="2" xfId="0" applyNumberFormat="1" applyFont="1" applyBorder="1" applyAlignment="1" applyProtection="1">
      <alignment horizontal="center" vertical="center"/>
    </xf>
    <xf numFmtId="0" fontId="4" fillId="0" borderId="33" xfId="2" applyFont="1" applyBorder="1" applyProtection="1">
      <alignment vertical="center"/>
    </xf>
    <xf numFmtId="180" fontId="4" fillId="0" borderId="40" xfId="0" applyNumberFormat="1" applyFont="1" applyBorder="1" applyProtection="1">
      <alignment vertical="center"/>
    </xf>
    <xf numFmtId="180" fontId="4" fillId="0" borderId="38" xfId="0" applyNumberFormat="1" applyFont="1" applyBorder="1" applyProtection="1">
      <alignment vertical="center"/>
    </xf>
    <xf numFmtId="180" fontId="4" fillId="0" borderId="44" xfId="0" applyNumberFormat="1" applyFont="1" applyBorder="1" applyProtection="1">
      <alignment vertical="center"/>
    </xf>
    <xf numFmtId="0" fontId="13" fillId="0" borderId="0" xfId="0" applyFont="1" applyAlignment="1" applyProtection="1">
      <alignment horizontal="right" vertical="top"/>
    </xf>
    <xf numFmtId="183" fontId="4" fillId="0" borderId="0" xfId="2" applyNumberFormat="1" applyFont="1" applyProtection="1">
      <alignment vertical="center"/>
    </xf>
    <xf numFmtId="0" fontId="4" fillId="4" borderId="0" xfId="2" applyFont="1" applyFill="1" applyProtection="1">
      <alignment vertical="center"/>
    </xf>
    <xf numFmtId="0" fontId="4" fillId="5" borderId="0" xfId="0" applyFont="1" applyFill="1" applyProtection="1">
      <alignment vertical="center"/>
    </xf>
    <xf numFmtId="0" fontId="23" fillId="0" borderId="0" xfId="0" applyFont="1" applyProtection="1">
      <alignment vertical="center"/>
    </xf>
    <xf numFmtId="0" fontId="4" fillId="5" borderId="0" xfId="2" applyFont="1" applyFill="1" applyProtection="1">
      <alignment vertical="center"/>
    </xf>
    <xf numFmtId="0" fontId="7" fillId="0" borderId="0" xfId="1"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horizontal="left" vertical="center"/>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136">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00000"/>
      <color rgb="FFA6A6A6"/>
      <color rgb="FFFFE1FF"/>
      <color rgb="FFE2EFDA"/>
      <color rgb="FFFF0000"/>
      <color rgb="FFEEAAFC"/>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278"/>
  <sheetViews>
    <sheetView showGridLines="0" tabSelected="1" topLeftCell="B1" zoomScaleNormal="100" workbookViewId="0">
      <selection activeCell="B1" sqref="B1"/>
    </sheetView>
  </sheetViews>
  <sheetFormatPr defaultRowHeight="13.5" x14ac:dyDescent="0.15"/>
  <cols>
    <col min="1" max="1" width="9" style="312" hidden="1" customWidth="1"/>
    <col min="2" max="3" width="1.625" style="87" customWidth="1"/>
    <col min="4" max="4" width="5.625" style="87" customWidth="1"/>
    <col min="5" max="5" width="6.625" style="87" customWidth="1"/>
    <col min="6" max="6" width="5.25" style="87" customWidth="1"/>
    <col min="7" max="7" width="5" style="87" customWidth="1"/>
    <col min="8" max="8" width="5.75" style="87" customWidth="1"/>
    <col min="9" max="9" width="1.625" style="87" customWidth="1"/>
    <col min="10" max="10" width="8.125" style="87" customWidth="1"/>
    <col min="11" max="11" width="2.125" style="87" customWidth="1"/>
    <col min="12" max="12" width="1.625" style="87" customWidth="1"/>
    <col min="13" max="13" width="7.25" style="87" customWidth="1"/>
    <col min="14" max="14" width="4.625" style="87" customWidth="1"/>
    <col min="15" max="15" width="10.25" style="87" customWidth="1"/>
    <col min="16" max="16" width="8.25" style="87" customWidth="1"/>
    <col min="17" max="17" width="2.625" style="87" customWidth="1"/>
    <col min="18" max="18" width="11.375" style="87" customWidth="1"/>
    <col min="19" max="19" width="7.625" style="87" customWidth="1"/>
    <col min="20" max="20" width="17.625" style="87" customWidth="1"/>
    <col min="21" max="21" width="7" style="87" customWidth="1"/>
    <col min="22" max="22" width="10.625" style="87" customWidth="1"/>
    <col min="23" max="23" width="3" style="87" customWidth="1"/>
    <col min="24" max="24" width="6.375" style="87" customWidth="1"/>
    <col min="25" max="25" width="5.375" style="87" customWidth="1"/>
    <col min="26" max="26" width="2.625" style="87" customWidth="1"/>
    <col min="27" max="27" width="3.625" style="87" customWidth="1"/>
    <col min="28" max="16384" width="9" style="87"/>
  </cols>
  <sheetData>
    <row r="1" spans="1:27" ht="30" customHeight="1" x14ac:dyDescent="0.15">
      <c r="A1" s="318" t="s">
        <v>236</v>
      </c>
      <c r="B1" s="85"/>
      <c r="C1" s="86" t="s">
        <v>92</v>
      </c>
      <c r="D1" s="86"/>
      <c r="U1" s="88"/>
      <c r="V1" s="88"/>
      <c r="W1" s="317" t="s">
        <v>255</v>
      </c>
      <c r="X1" s="89"/>
      <c r="Y1" s="89"/>
      <c r="Z1" s="89"/>
      <c r="AA1" s="90"/>
    </row>
    <row r="2" spans="1:27" ht="15" hidden="1" customHeight="1" x14ac:dyDescent="0.15">
      <c r="A2" s="318" t="s">
        <v>10</v>
      </c>
      <c r="B2" s="85"/>
      <c r="C2" s="91"/>
      <c r="D2" s="91"/>
      <c r="E2" s="91"/>
      <c r="F2" s="91"/>
      <c r="G2" s="91"/>
      <c r="H2" s="91"/>
      <c r="AA2" s="90"/>
    </row>
    <row r="3" spans="1:27" ht="30" customHeight="1" x14ac:dyDescent="0.15">
      <c r="A3" s="319" t="s">
        <v>256</v>
      </c>
      <c r="B3" s="92"/>
      <c r="C3" s="87" t="s">
        <v>247</v>
      </c>
      <c r="AA3" s="90"/>
    </row>
    <row r="4" spans="1:27" ht="5.25" customHeight="1" x14ac:dyDescent="0.15">
      <c r="A4" s="92"/>
      <c r="B4" s="92"/>
      <c r="C4" s="93"/>
      <c r="D4" s="94"/>
      <c r="E4" s="94"/>
      <c r="F4" s="94"/>
      <c r="G4" s="94"/>
      <c r="H4" s="94"/>
      <c r="I4" s="94"/>
      <c r="J4" s="94"/>
      <c r="K4" s="94"/>
      <c r="L4" s="94"/>
      <c r="M4" s="94"/>
      <c r="N4" s="94"/>
      <c r="O4" s="94"/>
      <c r="P4" s="94"/>
      <c r="Q4" s="94"/>
      <c r="R4" s="94"/>
      <c r="S4" s="94"/>
      <c r="T4" s="94"/>
      <c r="U4" s="94"/>
      <c r="V4" s="94"/>
      <c r="W4" s="94"/>
      <c r="X4" s="94"/>
      <c r="Y4" s="94"/>
      <c r="Z4" s="95"/>
    </row>
    <row r="5" spans="1:27" ht="15" customHeight="1" x14ac:dyDescent="0.15">
      <c r="A5" s="92"/>
      <c r="B5" s="96"/>
      <c r="C5" s="97" t="s">
        <v>248</v>
      </c>
      <c r="D5" s="98"/>
      <c r="E5" s="98"/>
      <c r="F5" s="98"/>
      <c r="G5" s="98"/>
      <c r="H5" s="98"/>
      <c r="I5" s="98"/>
      <c r="J5" s="98"/>
      <c r="K5" s="98"/>
      <c r="L5" s="98"/>
      <c r="M5" s="98"/>
      <c r="N5" s="98"/>
      <c r="O5" s="98"/>
      <c r="P5" s="98"/>
      <c r="Q5" s="98"/>
      <c r="R5" s="98"/>
      <c r="S5" s="98"/>
      <c r="T5" s="98"/>
      <c r="U5" s="98"/>
      <c r="V5" s="98"/>
      <c r="W5" s="98"/>
      <c r="X5" s="98"/>
      <c r="Y5" s="98"/>
      <c r="Z5" s="99"/>
    </row>
    <row r="6" spans="1:27" ht="15" customHeight="1" x14ac:dyDescent="0.15">
      <c r="A6" s="92"/>
      <c r="B6" s="92"/>
      <c r="C6" s="97" t="s">
        <v>7</v>
      </c>
      <c r="D6" s="98"/>
      <c r="E6" s="98"/>
      <c r="F6" s="98"/>
      <c r="G6" s="98"/>
      <c r="H6" s="98"/>
      <c r="I6" s="98"/>
      <c r="J6" s="98"/>
      <c r="K6" s="98"/>
      <c r="L6" s="98"/>
      <c r="M6" s="98"/>
      <c r="N6" s="98"/>
      <c r="O6" s="98"/>
      <c r="P6" s="98"/>
      <c r="Q6" s="98"/>
      <c r="R6" s="98"/>
      <c r="S6" s="98"/>
      <c r="T6" s="98"/>
      <c r="U6" s="98"/>
      <c r="V6" s="98"/>
      <c r="W6" s="98"/>
      <c r="X6" s="98"/>
      <c r="Y6" s="98"/>
      <c r="Z6" s="99"/>
    </row>
    <row r="7" spans="1:27" ht="15" customHeight="1" x14ac:dyDescent="0.15">
      <c r="A7" s="92"/>
      <c r="B7" s="92"/>
      <c r="C7" s="97" t="s">
        <v>8</v>
      </c>
      <c r="D7" s="98"/>
      <c r="E7" s="98"/>
      <c r="F7" s="98"/>
      <c r="G7" s="98"/>
      <c r="H7" s="98"/>
      <c r="I7" s="98"/>
      <c r="J7" s="98"/>
      <c r="K7" s="98"/>
      <c r="L7" s="98"/>
      <c r="M7" s="98"/>
      <c r="N7" s="98"/>
      <c r="O7" s="98"/>
      <c r="P7" s="98"/>
      <c r="Q7" s="98"/>
      <c r="R7" s="98"/>
      <c r="S7" s="98"/>
      <c r="T7" s="98"/>
      <c r="U7" s="98"/>
      <c r="V7" s="98"/>
      <c r="W7" s="98"/>
      <c r="X7" s="98"/>
      <c r="Y7" s="98"/>
      <c r="Z7" s="99"/>
    </row>
    <row r="8" spans="1:27" ht="15" hidden="1" customHeight="1" x14ac:dyDescent="0.15">
      <c r="A8" s="92"/>
      <c r="B8" s="92"/>
      <c r="C8" s="97"/>
      <c r="D8" s="98"/>
      <c r="E8" s="98"/>
      <c r="F8" s="98"/>
      <c r="G8" s="98"/>
      <c r="H8" s="98"/>
      <c r="I8" s="98"/>
      <c r="J8" s="98"/>
      <c r="K8" s="98"/>
      <c r="L8" s="98"/>
      <c r="M8" s="98"/>
      <c r="N8" s="98"/>
      <c r="O8" s="98"/>
      <c r="P8" s="98"/>
      <c r="Q8" s="98"/>
      <c r="R8" s="98"/>
      <c r="S8" s="98"/>
      <c r="T8" s="98"/>
      <c r="U8" s="98"/>
      <c r="V8" s="98"/>
      <c r="W8" s="98"/>
      <c r="X8" s="98"/>
      <c r="Y8" s="98"/>
      <c r="Z8" s="99"/>
    </row>
    <row r="9" spans="1:27" ht="5.25" customHeight="1" x14ac:dyDescent="0.15">
      <c r="A9" s="92"/>
      <c r="B9" s="92"/>
      <c r="C9" s="100"/>
      <c r="D9" s="101"/>
      <c r="E9" s="101"/>
      <c r="F9" s="101"/>
      <c r="G9" s="101"/>
      <c r="H9" s="101"/>
      <c r="I9" s="101"/>
      <c r="J9" s="101"/>
      <c r="K9" s="101"/>
      <c r="L9" s="101"/>
      <c r="M9" s="101"/>
      <c r="N9" s="101"/>
      <c r="O9" s="101"/>
      <c r="P9" s="101"/>
      <c r="Q9" s="101"/>
      <c r="R9" s="101"/>
      <c r="S9" s="101"/>
      <c r="T9" s="101"/>
      <c r="U9" s="101"/>
      <c r="V9" s="101"/>
      <c r="W9" s="101"/>
      <c r="X9" s="101"/>
      <c r="Y9" s="101"/>
      <c r="Z9" s="102"/>
    </row>
    <row r="10" spans="1:27" ht="30" customHeight="1" x14ac:dyDescent="0.15">
      <c r="A10" s="92"/>
      <c r="B10" s="92"/>
    </row>
    <row r="11" spans="1:27" ht="15.75" hidden="1" customHeight="1" x14ac:dyDescent="0.15">
      <c r="A11" s="103"/>
      <c r="B11" s="92"/>
    </row>
    <row r="12" spans="1:27" ht="15.75" hidden="1" customHeight="1" x14ac:dyDescent="0.15">
      <c r="A12" s="103"/>
      <c r="B12" s="92"/>
    </row>
    <row r="13" spans="1:27" ht="20.100000000000001" customHeight="1" x14ac:dyDescent="0.15">
      <c r="A13" s="92"/>
      <c r="B13" s="92"/>
      <c r="C13" s="104" t="s">
        <v>31</v>
      </c>
      <c r="D13" s="105"/>
      <c r="E13" s="105"/>
      <c r="F13" s="105"/>
      <c r="G13" s="105"/>
      <c r="H13" s="106"/>
    </row>
    <row r="14" spans="1:27" ht="15" customHeight="1" x14ac:dyDescent="0.15">
      <c r="A14" s="92"/>
      <c r="B14" s="92"/>
      <c r="C14" s="107"/>
      <c r="D14" s="108"/>
      <c r="E14" s="108"/>
      <c r="F14" s="108"/>
      <c r="G14" s="108"/>
      <c r="H14" s="108"/>
      <c r="I14" s="109"/>
      <c r="J14" s="109"/>
      <c r="K14" s="109"/>
      <c r="L14" s="109"/>
      <c r="M14" s="109"/>
      <c r="N14" s="109"/>
      <c r="O14" s="109"/>
      <c r="P14" s="109"/>
      <c r="Q14" s="109"/>
      <c r="R14" s="109"/>
      <c r="S14" s="109"/>
      <c r="T14" s="109"/>
      <c r="U14" s="109"/>
      <c r="V14" s="109"/>
      <c r="W14" s="109"/>
      <c r="X14" s="109"/>
      <c r="Y14" s="109"/>
      <c r="Z14" s="110"/>
    </row>
    <row r="15" spans="1:27" ht="15.75" hidden="1" customHeight="1" x14ac:dyDescent="0.15">
      <c r="A15" s="92"/>
      <c r="B15" s="92"/>
      <c r="C15" s="111"/>
      <c r="D15" s="112"/>
      <c r="E15" s="113"/>
      <c r="F15" s="113"/>
      <c r="G15" s="113"/>
      <c r="H15" s="113"/>
      <c r="I15" s="114"/>
      <c r="J15" s="115"/>
      <c r="K15" s="115"/>
      <c r="L15" s="115"/>
      <c r="M15" s="115"/>
      <c r="N15" s="115"/>
      <c r="O15" s="115"/>
      <c r="P15" s="115"/>
      <c r="Q15" s="115"/>
      <c r="R15" s="115"/>
      <c r="S15" s="115"/>
      <c r="T15" s="115"/>
      <c r="U15" s="115"/>
      <c r="V15" s="115"/>
      <c r="W15" s="115"/>
      <c r="X15" s="115"/>
      <c r="Y15" s="115"/>
      <c r="Z15" s="116"/>
    </row>
    <row r="16" spans="1:27" ht="15.75" hidden="1" customHeight="1" x14ac:dyDescent="0.15">
      <c r="A16" s="92"/>
      <c r="B16" s="92"/>
      <c r="C16" s="111"/>
      <c r="D16" s="112"/>
      <c r="E16" s="117"/>
      <c r="F16" s="117"/>
      <c r="G16" s="117"/>
      <c r="H16" s="117"/>
      <c r="I16" s="114"/>
      <c r="J16" s="118"/>
      <c r="K16" s="118"/>
      <c r="L16" s="118"/>
      <c r="M16" s="118"/>
      <c r="N16" s="118"/>
      <c r="O16" s="118"/>
      <c r="P16" s="118"/>
      <c r="Q16" s="118"/>
      <c r="R16" s="118"/>
      <c r="S16" s="118"/>
      <c r="T16" s="118"/>
      <c r="U16" s="118"/>
      <c r="V16" s="118"/>
      <c r="W16" s="118"/>
      <c r="X16" s="118"/>
      <c r="Y16" s="118"/>
      <c r="Z16" s="116"/>
    </row>
    <row r="17" spans="1:26" ht="15.75" hidden="1" customHeight="1" x14ac:dyDescent="0.15">
      <c r="A17" s="92"/>
      <c r="B17" s="92"/>
      <c r="C17" s="111"/>
      <c r="D17" s="112"/>
      <c r="E17" s="117"/>
      <c r="F17" s="117"/>
      <c r="G17" s="117"/>
      <c r="H17" s="117"/>
      <c r="I17" s="114"/>
      <c r="J17" s="118"/>
      <c r="K17" s="118"/>
      <c r="L17" s="118"/>
      <c r="M17" s="118"/>
      <c r="N17" s="118"/>
      <c r="O17" s="118"/>
      <c r="P17" s="118"/>
      <c r="Q17" s="118"/>
      <c r="R17" s="118"/>
      <c r="S17" s="118"/>
      <c r="T17" s="118"/>
      <c r="U17" s="118"/>
      <c r="V17" s="118"/>
      <c r="W17" s="118"/>
      <c r="X17" s="118"/>
      <c r="Y17" s="118"/>
      <c r="Z17" s="116"/>
    </row>
    <row r="18" spans="1:26" ht="15.75" hidden="1" customHeight="1" x14ac:dyDescent="0.15">
      <c r="A18" s="92"/>
      <c r="B18" s="92"/>
      <c r="C18" s="111"/>
      <c r="D18" s="112"/>
      <c r="E18" s="117"/>
      <c r="F18" s="117"/>
      <c r="G18" s="117"/>
      <c r="H18" s="117"/>
      <c r="I18" s="114"/>
      <c r="J18" s="118"/>
      <c r="K18" s="118"/>
      <c r="L18" s="118"/>
      <c r="M18" s="118"/>
      <c r="N18" s="118"/>
      <c r="O18" s="118"/>
      <c r="P18" s="118"/>
      <c r="Q18" s="118"/>
      <c r="R18" s="118"/>
      <c r="S18" s="118"/>
      <c r="T18" s="118"/>
      <c r="U18" s="118"/>
      <c r="V18" s="118"/>
      <c r="W18" s="118"/>
      <c r="X18" s="118"/>
      <c r="Y18" s="118"/>
      <c r="Z18" s="116"/>
    </row>
    <row r="19" spans="1:26" ht="15.75" hidden="1" customHeight="1" x14ac:dyDescent="0.15">
      <c r="A19" s="92"/>
      <c r="B19" s="92"/>
      <c r="C19" s="111"/>
      <c r="D19" s="112"/>
      <c r="E19" s="117"/>
      <c r="F19" s="117"/>
      <c r="G19" s="117"/>
      <c r="H19" s="117"/>
      <c r="I19" s="114"/>
      <c r="J19" s="118"/>
      <c r="K19" s="118"/>
      <c r="L19" s="118"/>
      <c r="M19" s="118"/>
      <c r="N19" s="118"/>
      <c r="O19" s="118"/>
      <c r="P19" s="118"/>
      <c r="Q19" s="118"/>
      <c r="R19" s="118"/>
      <c r="S19" s="118"/>
      <c r="T19" s="118"/>
      <c r="U19" s="118"/>
      <c r="V19" s="118"/>
      <c r="W19" s="118"/>
      <c r="X19" s="118"/>
      <c r="Y19" s="118"/>
      <c r="Z19" s="116"/>
    </row>
    <row r="20" spans="1:26" ht="20.100000000000001" customHeight="1" x14ac:dyDescent="0.15">
      <c r="A20" s="92">
        <f>IF(TRIM($I20)="", 1001, 0)</f>
        <v>1001</v>
      </c>
      <c r="B20" s="92"/>
      <c r="C20" s="111"/>
      <c r="D20" s="112">
        <v>1</v>
      </c>
      <c r="E20" s="87" t="s">
        <v>32</v>
      </c>
      <c r="I20" s="60"/>
      <c r="J20" s="61"/>
      <c r="K20" s="61"/>
      <c r="L20" s="61"/>
      <c r="M20" s="61"/>
      <c r="N20" s="117"/>
      <c r="O20" s="117"/>
      <c r="P20" s="117"/>
      <c r="Q20" s="117"/>
      <c r="R20" s="117"/>
      <c r="S20" s="117"/>
      <c r="T20" s="117"/>
      <c r="U20" s="117"/>
      <c r="V20" s="117"/>
      <c r="W20" s="117"/>
      <c r="X20" s="117"/>
      <c r="Y20" s="117"/>
      <c r="Z20" s="116"/>
    </row>
    <row r="21" spans="1:26" ht="20.100000000000001" customHeight="1" x14ac:dyDescent="0.15">
      <c r="A21" s="92"/>
      <c r="B21" s="92"/>
      <c r="C21" s="111"/>
      <c r="D21" s="112"/>
      <c r="E21" s="117"/>
      <c r="F21" s="117"/>
      <c r="G21" s="117"/>
      <c r="H21" s="117"/>
      <c r="I21" s="114"/>
      <c r="J21" s="119" t="s">
        <v>238</v>
      </c>
      <c r="K21" s="118"/>
      <c r="L21" s="118"/>
      <c r="M21" s="118"/>
      <c r="N21" s="118"/>
      <c r="O21" s="118"/>
      <c r="P21" s="118"/>
      <c r="Q21" s="118"/>
      <c r="R21" s="118"/>
      <c r="S21" s="118"/>
      <c r="T21" s="118"/>
      <c r="U21" s="118"/>
      <c r="V21" s="118"/>
      <c r="W21" s="118"/>
      <c r="X21" s="118"/>
      <c r="Y21" s="118"/>
      <c r="Z21" s="116"/>
    </row>
    <row r="22" spans="1:26" ht="20.100000000000001" customHeight="1" x14ac:dyDescent="0.15">
      <c r="A22" s="92">
        <f>IF(AND(TRIM($I22)&lt;&gt;"", OR(ISERROR(FIND("@"&amp;LEFT($I22,3)&amp;"@", 都道府県3))=FALSE, ISERROR(FIND("@"&amp;LEFT($I22,4)&amp;"@",都道府県4))=FALSE))=FALSE, 1001, 0)</f>
        <v>1001</v>
      </c>
      <c r="B22" s="92"/>
      <c r="C22" s="111"/>
      <c r="D22" s="112">
        <v>2</v>
      </c>
      <c r="E22" s="87" t="s">
        <v>33</v>
      </c>
      <c r="I22" s="62"/>
      <c r="J22" s="62"/>
      <c r="K22" s="62"/>
      <c r="L22" s="62"/>
      <c r="M22" s="62"/>
      <c r="N22" s="62"/>
      <c r="O22" s="62"/>
      <c r="P22" s="62"/>
      <c r="Q22" s="63"/>
      <c r="R22" s="62"/>
      <c r="S22" s="62"/>
      <c r="T22" s="62"/>
      <c r="U22" s="62"/>
      <c r="V22" s="62"/>
      <c r="W22" s="62"/>
      <c r="X22" s="62"/>
      <c r="Y22" s="62"/>
      <c r="Z22" s="116"/>
    </row>
    <row r="23" spans="1:26" ht="20.100000000000001" customHeight="1" x14ac:dyDescent="0.15">
      <c r="A23" s="92"/>
      <c r="B23" s="92"/>
      <c r="C23" s="111"/>
      <c r="D23" s="112"/>
      <c r="E23" s="117"/>
      <c r="F23" s="117"/>
      <c r="G23" s="117"/>
      <c r="H23" s="117"/>
      <c r="I23" s="114"/>
      <c r="J23" s="119" t="s">
        <v>34</v>
      </c>
      <c r="K23" s="118"/>
      <c r="L23" s="118"/>
      <c r="M23" s="118"/>
      <c r="N23" s="118"/>
      <c r="O23" s="118"/>
      <c r="P23" s="118"/>
      <c r="Q23" s="118"/>
      <c r="R23" s="118"/>
      <c r="S23" s="118"/>
      <c r="T23" s="118"/>
      <c r="U23" s="118"/>
      <c r="V23" s="118"/>
      <c r="W23" s="118"/>
      <c r="X23" s="118"/>
      <c r="Y23" s="118"/>
      <c r="Z23" s="116"/>
    </row>
    <row r="24" spans="1:26" ht="20.100000000000001" customHeight="1" x14ac:dyDescent="0.15">
      <c r="A24" s="92">
        <f>IF(TRIM($I24)="", 1001, 0)</f>
        <v>1001</v>
      </c>
      <c r="B24" s="92"/>
      <c r="C24" s="111"/>
      <c r="D24" s="112">
        <v>3</v>
      </c>
      <c r="E24" s="87" t="s">
        <v>35</v>
      </c>
      <c r="I24" s="49"/>
      <c r="J24" s="49"/>
      <c r="K24" s="49"/>
      <c r="L24" s="49"/>
      <c r="M24" s="49"/>
      <c r="N24" s="49"/>
      <c r="O24" s="49"/>
      <c r="P24" s="49"/>
      <c r="Q24" s="56"/>
      <c r="R24" s="49"/>
      <c r="S24" s="49"/>
      <c r="T24" s="49"/>
      <c r="U24" s="49"/>
      <c r="V24" s="49"/>
      <c r="W24" s="49"/>
      <c r="X24" s="49"/>
      <c r="Y24" s="49"/>
      <c r="Z24" s="116"/>
    </row>
    <row r="25" spans="1:26" ht="20.100000000000001" customHeight="1" x14ac:dyDescent="0.15">
      <c r="A25" s="92"/>
      <c r="B25" s="92"/>
      <c r="C25" s="120"/>
      <c r="D25" s="117"/>
      <c r="E25" s="117"/>
      <c r="F25" s="117"/>
      <c r="G25" s="117"/>
      <c r="H25" s="117"/>
      <c r="I25" s="114"/>
      <c r="J25" s="119" t="s">
        <v>87</v>
      </c>
      <c r="K25" s="118"/>
      <c r="L25" s="118"/>
      <c r="M25" s="118"/>
      <c r="N25" s="118"/>
      <c r="O25" s="118"/>
      <c r="P25" s="118"/>
      <c r="Q25" s="118"/>
      <c r="R25" s="118"/>
      <c r="S25" s="118"/>
      <c r="T25" s="118"/>
      <c r="U25" s="118"/>
      <c r="V25" s="118"/>
      <c r="W25" s="118"/>
      <c r="X25" s="118"/>
      <c r="Y25" s="118"/>
      <c r="Z25" s="116"/>
    </row>
    <row r="26" spans="1:26" ht="20.100000000000001" customHeight="1" x14ac:dyDescent="0.15">
      <c r="A26" s="92">
        <f>IF(TRIM($I26)="", 1001, 0)</f>
        <v>1001</v>
      </c>
      <c r="B26" s="92"/>
      <c r="C26" s="111"/>
      <c r="D26" s="112">
        <v>4</v>
      </c>
      <c r="E26" s="87" t="s">
        <v>36</v>
      </c>
      <c r="I26" s="49"/>
      <c r="J26" s="49"/>
      <c r="K26" s="49"/>
      <c r="L26" s="49"/>
      <c r="M26" s="49"/>
      <c r="N26" s="49"/>
      <c r="O26" s="49"/>
      <c r="P26" s="49"/>
      <c r="Q26" s="56"/>
      <c r="R26" s="49"/>
      <c r="S26" s="49"/>
      <c r="T26" s="49"/>
      <c r="U26" s="49"/>
      <c r="V26" s="49"/>
      <c r="W26" s="49"/>
      <c r="X26" s="49"/>
      <c r="Y26" s="49"/>
      <c r="Z26" s="116"/>
    </row>
    <row r="27" spans="1:26" ht="20.100000000000001" customHeight="1" x14ac:dyDescent="0.15">
      <c r="A27" s="92"/>
      <c r="B27" s="92"/>
      <c r="C27" s="120"/>
      <c r="D27" s="117"/>
      <c r="E27" s="117"/>
      <c r="F27" s="117"/>
      <c r="G27" s="117"/>
      <c r="H27" s="117"/>
      <c r="I27" s="114"/>
      <c r="J27" s="119" t="s">
        <v>88</v>
      </c>
      <c r="K27" s="118"/>
      <c r="L27" s="118"/>
      <c r="M27" s="118"/>
      <c r="N27" s="118"/>
      <c r="O27" s="118"/>
      <c r="P27" s="118"/>
      <c r="Q27" s="121"/>
      <c r="R27" s="118"/>
      <c r="S27" s="118"/>
      <c r="T27" s="118"/>
      <c r="U27" s="118"/>
      <c r="V27" s="118"/>
      <c r="W27" s="118"/>
      <c r="X27" s="118"/>
      <c r="Y27" s="118"/>
      <c r="Z27" s="122"/>
    </row>
    <row r="28" spans="1:26" ht="20.100000000000001" customHeight="1" x14ac:dyDescent="0.15">
      <c r="A28" s="92">
        <f>IF(TRIM($I28)="", 1001, 0)</f>
        <v>1001</v>
      </c>
      <c r="B28" s="92"/>
      <c r="C28" s="111"/>
      <c r="D28" s="112">
        <v>5</v>
      </c>
      <c r="E28" s="87" t="s">
        <v>37</v>
      </c>
      <c r="I28" s="49"/>
      <c r="J28" s="49"/>
      <c r="K28" s="49"/>
      <c r="L28" s="49"/>
      <c r="M28" s="49"/>
      <c r="N28" s="49"/>
      <c r="O28" s="49"/>
      <c r="P28" s="49"/>
      <c r="Q28" s="49"/>
      <c r="R28" s="49"/>
      <c r="S28" s="49"/>
      <c r="T28" s="49"/>
      <c r="U28" s="49"/>
      <c r="V28" s="49"/>
      <c r="W28" s="49"/>
      <c r="X28" s="49"/>
      <c r="Y28" s="49"/>
      <c r="Z28" s="116"/>
    </row>
    <row r="29" spans="1:26" ht="20.100000000000001" customHeight="1" x14ac:dyDescent="0.15">
      <c r="A29" s="92"/>
      <c r="B29" s="92"/>
      <c r="C29" s="120"/>
      <c r="D29" s="117"/>
      <c r="E29" s="117"/>
      <c r="F29" s="117"/>
      <c r="G29" s="117"/>
      <c r="H29" s="117"/>
      <c r="I29" s="114"/>
      <c r="J29" s="119" t="s">
        <v>38</v>
      </c>
      <c r="K29" s="118"/>
      <c r="L29" s="118"/>
      <c r="M29" s="118"/>
      <c r="N29" s="118"/>
      <c r="O29" s="118"/>
      <c r="P29" s="118"/>
      <c r="Q29" s="118"/>
      <c r="R29" s="118"/>
      <c r="S29" s="118"/>
      <c r="T29" s="118"/>
      <c r="U29" s="118"/>
      <c r="V29" s="118"/>
      <c r="W29" s="118"/>
      <c r="X29" s="118"/>
      <c r="Y29" s="118"/>
      <c r="Z29" s="122"/>
    </row>
    <row r="30" spans="1:26" ht="20.100000000000001" customHeight="1" x14ac:dyDescent="0.15">
      <c r="A30" s="92">
        <f>IF(OR(TRIM($I30)="", NOT(OR(IFERROR(SEARCH(" ",$I30),0)&gt;0, IFERROR(SEARCH("　",$I30),0)&gt;0))), 1001, 0)</f>
        <v>1001</v>
      </c>
      <c r="B30" s="92"/>
      <c r="C30" s="111"/>
      <c r="D30" s="112">
        <v>6</v>
      </c>
      <c r="E30" s="87" t="s">
        <v>39</v>
      </c>
      <c r="I30" s="49"/>
      <c r="J30" s="49"/>
      <c r="K30" s="49"/>
      <c r="L30" s="49"/>
      <c r="M30" s="49"/>
      <c r="N30" s="49"/>
      <c r="O30" s="49"/>
      <c r="P30" s="49"/>
      <c r="Q30" s="49"/>
      <c r="R30" s="49"/>
      <c r="S30" s="49"/>
      <c r="T30" s="49"/>
      <c r="U30" s="49"/>
      <c r="V30" s="49"/>
      <c r="W30" s="49"/>
      <c r="X30" s="49"/>
      <c r="Y30" s="49"/>
      <c r="Z30" s="116"/>
    </row>
    <row r="31" spans="1:26" ht="20.100000000000001" customHeight="1" x14ac:dyDescent="0.15">
      <c r="A31" s="92"/>
      <c r="B31" s="92"/>
      <c r="C31" s="120"/>
      <c r="D31" s="117"/>
      <c r="E31" s="117"/>
      <c r="F31" s="117"/>
      <c r="G31" s="117"/>
      <c r="H31" s="117"/>
      <c r="I31" s="123"/>
      <c r="J31" s="119" t="s">
        <v>40</v>
      </c>
      <c r="K31" s="119"/>
      <c r="L31" s="119"/>
      <c r="M31" s="119"/>
      <c r="N31" s="119"/>
      <c r="O31" s="119"/>
      <c r="P31" s="119"/>
      <c r="Q31" s="119"/>
      <c r="R31" s="119"/>
      <c r="S31" s="119"/>
      <c r="T31" s="119"/>
      <c r="U31" s="119"/>
      <c r="V31" s="119"/>
      <c r="W31" s="119"/>
      <c r="X31" s="119"/>
      <c r="Y31" s="119"/>
      <c r="Z31" s="122"/>
    </row>
    <row r="32" spans="1:26" ht="20.100000000000001" customHeight="1" x14ac:dyDescent="0.15">
      <c r="A32" s="92">
        <f>IF(OR(TRIM($I32)="", NOT(OR(IFERROR(SEARCH(" ",$I32),0)&gt;0, IFERROR(SEARCH("　",$I32),0)&gt;0))), 1001, 0)</f>
        <v>1001</v>
      </c>
      <c r="B32" s="92"/>
      <c r="C32" s="111"/>
      <c r="D32" s="112">
        <v>7</v>
      </c>
      <c r="E32" s="87" t="s">
        <v>41</v>
      </c>
      <c r="I32" s="49"/>
      <c r="J32" s="49"/>
      <c r="K32" s="49"/>
      <c r="L32" s="49"/>
      <c r="M32" s="49"/>
      <c r="N32" s="49"/>
      <c r="O32" s="49"/>
      <c r="P32" s="49"/>
      <c r="Q32" s="49"/>
      <c r="R32" s="49"/>
      <c r="S32" s="49"/>
      <c r="T32" s="49"/>
      <c r="U32" s="49"/>
      <c r="V32" s="49"/>
      <c r="W32" s="49"/>
      <c r="X32" s="49"/>
      <c r="Y32" s="49"/>
      <c r="Z32" s="116"/>
    </row>
    <row r="33" spans="1:27" ht="20.100000000000001" customHeight="1" x14ac:dyDescent="0.15">
      <c r="A33" s="92"/>
      <c r="B33" s="92"/>
      <c r="C33" s="120"/>
      <c r="D33" s="117"/>
      <c r="E33" s="117"/>
      <c r="F33" s="117"/>
      <c r="G33" s="117"/>
      <c r="H33" s="117"/>
      <c r="I33" s="123"/>
      <c r="J33" s="119" t="s">
        <v>42</v>
      </c>
      <c r="K33" s="119"/>
      <c r="L33" s="119"/>
      <c r="M33" s="119"/>
      <c r="N33" s="119"/>
      <c r="O33" s="119"/>
      <c r="P33" s="119"/>
      <c r="Q33" s="119"/>
      <c r="R33" s="119"/>
      <c r="S33" s="119"/>
      <c r="T33" s="119"/>
      <c r="U33" s="119"/>
      <c r="V33" s="119"/>
      <c r="W33" s="119"/>
      <c r="X33" s="119"/>
      <c r="Y33" s="119"/>
      <c r="Z33" s="116"/>
    </row>
    <row r="34" spans="1:27" ht="20.100000000000001" customHeight="1" x14ac:dyDescent="0.15">
      <c r="A34" s="92">
        <f>IF(NOT(AND(TRIM($I34)&lt;&gt;"",ISNUMBER(VALUE(SUBSTITUTE($I34,"-",""))), IFERROR(SEARCH("-",$I34),0)&gt;0)), 1001, 0)</f>
        <v>1001</v>
      </c>
      <c r="B34" s="92"/>
      <c r="C34" s="111"/>
      <c r="D34" s="112">
        <v>8</v>
      </c>
      <c r="E34" s="87" t="s">
        <v>43</v>
      </c>
      <c r="I34" s="49"/>
      <c r="J34" s="49"/>
      <c r="K34" s="49"/>
      <c r="L34" s="49"/>
      <c r="M34" s="49"/>
      <c r="O34" s="124" t="s">
        <v>44</v>
      </c>
      <c r="P34" s="1"/>
      <c r="Q34" s="87" t="s">
        <v>45</v>
      </c>
      <c r="Y34" s="118"/>
      <c r="Z34" s="116"/>
    </row>
    <row r="35" spans="1:27" ht="20.100000000000001" customHeight="1" x14ac:dyDescent="0.15">
      <c r="A35" s="92"/>
      <c r="B35" s="92"/>
      <c r="C35" s="120"/>
      <c r="D35" s="117"/>
      <c r="E35" s="117"/>
      <c r="F35" s="117"/>
      <c r="G35" s="117"/>
      <c r="H35" s="117"/>
      <c r="I35" s="114"/>
      <c r="J35" s="119" t="s">
        <v>46</v>
      </c>
      <c r="K35" s="118"/>
      <c r="L35" s="118"/>
      <c r="M35" s="118"/>
      <c r="N35" s="118"/>
      <c r="O35" s="118"/>
      <c r="P35" s="118"/>
      <c r="Q35" s="118"/>
      <c r="R35" s="118"/>
      <c r="S35" s="118"/>
      <c r="T35" s="118"/>
      <c r="U35" s="118"/>
      <c r="V35" s="118"/>
      <c r="W35" s="118"/>
      <c r="X35" s="118"/>
      <c r="Y35" s="118"/>
      <c r="Z35" s="116"/>
    </row>
    <row r="36" spans="1:27" ht="20.100000000000001" customHeight="1" x14ac:dyDescent="0.15">
      <c r="A36" s="92">
        <f>IF(AND(TRIM($I36)&lt;&gt;"", NOT(AND(ISNUMBER(VALUE(SUBSTITUTE($I36,"-",""))), IFERROR(SEARCH("-",$I36),0)&gt;0))), 1001, 0)</f>
        <v>0</v>
      </c>
      <c r="B36" s="92"/>
      <c r="C36" s="111"/>
      <c r="D36" s="112">
        <v>9</v>
      </c>
      <c r="E36" s="87" t="s">
        <v>47</v>
      </c>
      <c r="I36" s="49"/>
      <c r="J36" s="49"/>
      <c r="K36" s="49"/>
      <c r="L36" s="49"/>
      <c r="M36" s="49"/>
      <c r="N36" s="118"/>
      <c r="O36" s="118"/>
      <c r="P36" s="118"/>
      <c r="Q36" s="118"/>
      <c r="R36" s="118"/>
      <c r="S36" s="118"/>
      <c r="T36" s="118"/>
      <c r="U36" s="118"/>
      <c r="V36" s="118"/>
      <c r="W36" s="118"/>
      <c r="X36" s="118"/>
      <c r="Y36" s="118"/>
      <c r="Z36" s="116"/>
    </row>
    <row r="37" spans="1:27" ht="20.100000000000001" customHeight="1" x14ac:dyDescent="0.15">
      <c r="A37" s="92"/>
      <c r="B37" s="92"/>
      <c r="C37" s="120"/>
      <c r="D37" s="117"/>
      <c r="E37" s="117"/>
      <c r="F37" s="117"/>
      <c r="G37" s="117"/>
      <c r="H37" s="117"/>
      <c r="I37" s="114"/>
      <c r="J37" s="119" t="s">
        <v>46</v>
      </c>
      <c r="K37" s="118"/>
      <c r="L37" s="118"/>
      <c r="M37" s="118"/>
      <c r="N37" s="118"/>
      <c r="O37" s="118"/>
      <c r="P37" s="118"/>
      <c r="Q37" s="118"/>
      <c r="R37" s="118"/>
      <c r="S37" s="118"/>
      <c r="T37" s="118"/>
      <c r="U37" s="118"/>
      <c r="V37" s="118"/>
      <c r="W37" s="118"/>
      <c r="X37" s="118"/>
      <c r="Y37" s="118"/>
      <c r="Z37" s="116"/>
    </row>
    <row r="38" spans="1:27" ht="20.100000000000001" customHeight="1" x14ac:dyDescent="0.15">
      <c r="A38" s="92">
        <f>IF(NOT(AND(TRIM($I38)&lt;&gt;"", IFERROR(SEARCH("@",$I38),0)&gt;0)), 1001, 0)</f>
        <v>1001</v>
      </c>
      <c r="B38" s="92"/>
      <c r="C38" s="120"/>
      <c r="D38" s="112">
        <v>10</v>
      </c>
      <c r="E38" s="87" t="s">
        <v>48</v>
      </c>
      <c r="I38" s="49"/>
      <c r="J38" s="49"/>
      <c r="K38" s="49"/>
      <c r="L38" s="49"/>
      <c r="M38" s="49"/>
      <c r="N38" s="49"/>
      <c r="O38" s="49"/>
      <c r="P38" s="49"/>
      <c r="Q38" s="50"/>
      <c r="R38" s="49"/>
      <c r="S38" s="49"/>
      <c r="T38" s="49"/>
      <c r="U38" s="49"/>
      <c r="V38" s="49"/>
      <c r="W38" s="49"/>
      <c r="X38" s="49"/>
      <c r="Y38" s="49"/>
      <c r="Z38" s="116"/>
    </row>
    <row r="39" spans="1:27" ht="20.100000000000001" customHeight="1" x14ac:dyDescent="0.15">
      <c r="A39" s="92"/>
      <c r="B39" s="92"/>
      <c r="C39" s="120"/>
      <c r="D39" s="112"/>
      <c r="I39" s="114"/>
      <c r="J39" s="125" t="s">
        <v>244</v>
      </c>
      <c r="K39" s="126"/>
      <c r="L39" s="119"/>
      <c r="M39" s="119"/>
      <c r="N39" s="119"/>
      <c r="O39" s="119"/>
      <c r="P39" s="119"/>
      <c r="Q39" s="127"/>
      <c r="R39" s="119"/>
      <c r="S39" s="119"/>
      <c r="T39" s="119"/>
      <c r="U39" s="119"/>
      <c r="V39" s="119"/>
      <c r="W39" s="119"/>
      <c r="X39" s="119"/>
      <c r="Y39" s="119"/>
      <c r="Z39" s="117"/>
      <c r="AA39" s="128"/>
    </row>
    <row r="40" spans="1:27" ht="20.100000000000001" customHeight="1" x14ac:dyDescent="0.15">
      <c r="A40" s="92">
        <f>IF(AND($I40&lt;&gt;"一致する", $I40&lt;&gt;"一致しない"), 1001, 0)</f>
        <v>0</v>
      </c>
      <c r="B40" s="92"/>
      <c r="C40" s="111"/>
      <c r="D40" s="112">
        <v>11</v>
      </c>
      <c r="E40" s="87" t="s">
        <v>49</v>
      </c>
      <c r="I40" s="49" t="s">
        <v>50</v>
      </c>
      <c r="J40" s="49"/>
      <c r="K40" s="49"/>
      <c r="L40" s="49"/>
      <c r="M40" s="49"/>
      <c r="N40" s="117"/>
      <c r="O40" s="117"/>
      <c r="P40" s="117"/>
      <c r="Q40" s="117"/>
      <c r="R40" s="117"/>
      <c r="S40" s="117"/>
      <c r="T40" s="117"/>
      <c r="U40" s="117"/>
      <c r="V40" s="117"/>
      <c r="W40" s="117"/>
      <c r="X40" s="117"/>
      <c r="Y40" s="117"/>
      <c r="Z40" s="116"/>
      <c r="AA40" s="117"/>
    </row>
    <row r="41" spans="1:27" ht="20.100000000000001" customHeight="1" x14ac:dyDescent="0.15">
      <c r="A41" s="92"/>
      <c r="B41" s="92"/>
      <c r="C41" s="120"/>
      <c r="D41" s="117"/>
      <c r="E41" s="117"/>
      <c r="F41" s="117"/>
      <c r="G41" s="117"/>
      <c r="H41" s="117"/>
      <c r="I41" s="123"/>
      <c r="J41" s="129" t="s">
        <v>83</v>
      </c>
      <c r="K41" s="119"/>
      <c r="L41" s="119"/>
      <c r="M41" s="119"/>
      <c r="N41" s="119"/>
      <c r="O41" s="119"/>
      <c r="P41" s="119"/>
      <c r="Q41" s="119"/>
      <c r="R41" s="119"/>
      <c r="S41" s="119"/>
      <c r="T41" s="119"/>
      <c r="U41" s="119"/>
      <c r="V41" s="119"/>
      <c r="W41" s="119"/>
      <c r="X41" s="119"/>
      <c r="Y41" s="119"/>
      <c r="Z41" s="130"/>
      <c r="AA41" s="117"/>
    </row>
    <row r="42" spans="1:27" ht="20.100000000000001" customHeight="1" x14ac:dyDescent="0.15">
      <c r="A42" s="92"/>
      <c r="B42" s="92"/>
      <c r="C42" s="131"/>
      <c r="D42" s="132"/>
      <c r="E42" s="132"/>
      <c r="F42" s="132"/>
      <c r="G42" s="132"/>
      <c r="H42" s="132"/>
      <c r="I42" s="133"/>
      <c r="J42" s="133"/>
      <c r="K42" s="134"/>
      <c r="L42" s="133"/>
      <c r="M42" s="133"/>
      <c r="N42" s="133"/>
      <c r="O42" s="133"/>
      <c r="P42" s="133"/>
      <c r="Q42" s="133"/>
      <c r="R42" s="133"/>
      <c r="S42" s="133"/>
      <c r="T42" s="133"/>
      <c r="U42" s="133"/>
      <c r="V42" s="133"/>
      <c r="W42" s="133"/>
      <c r="X42" s="133"/>
      <c r="Y42" s="133"/>
      <c r="Z42" s="135"/>
    </row>
    <row r="43" spans="1:27" ht="15" customHeight="1" x14ac:dyDescent="0.15">
      <c r="A43" s="92"/>
      <c r="B43" s="92"/>
      <c r="C43" s="117"/>
      <c r="D43" s="117"/>
      <c r="E43" s="117"/>
      <c r="F43" s="117"/>
      <c r="G43" s="117"/>
      <c r="H43" s="117"/>
      <c r="I43" s="136"/>
      <c r="J43" s="137"/>
      <c r="K43" s="137"/>
      <c r="L43" s="137"/>
      <c r="M43" s="137"/>
      <c r="N43" s="137"/>
      <c r="O43" s="137"/>
      <c r="P43" s="137"/>
      <c r="Q43" s="137"/>
      <c r="R43" s="137"/>
      <c r="S43" s="137"/>
      <c r="T43" s="137"/>
      <c r="U43" s="137"/>
      <c r="V43" s="137"/>
      <c r="W43" s="137"/>
      <c r="X43" s="137"/>
      <c r="Y43" s="137"/>
      <c r="Z43" s="117"/>
    </row>
    <row r="44" spans="1:27" ht="15.75" hidden="1" customHeight="1" x14ac:dyDescent="0.15">
      <c r="A44" s="92"/>
      <c r="B44" s="92"/>
      <c r="C44" s="117"/>
      <c r="D44" s="117"/>
      <c r="E44" s="117"/>
      <c r="F44" s="117"/>
      <c r="G44" s="117"/>
      <c r="H44" s="117"/>
      <c r="I44" s="137"/>
      <c r="J44" s="117"/>
      <c r="K44" s="117"/>
      <c r="L44" s="117"/>
      <c r="M44" s="117"/>
      <c r="N44" s="117"/>
      <c r="O44" s="117"/>
      <c r="P44" s="117"/>
      <c r="Q44" s="117"/>
      <c r="R44" s="117"/>
      <c r="S44" s="117"/>
      <c r="T44" s="117"/>
      <c r="U44" s="117"/>
      <c r="V44" s="117"/>
      <c r="W44" s="117"/>
      <c r="X44" s="117"/>
      <c r="Y44" s="117"/>
      <c r="Z44" s="117"/>
    </row>
    <row r="45" spans="1:27" ht="15.75" hidden="1" customHeight="1" x14ac:dyDescent="0.15">
      <c r="A45" s="92"/>
      <c r="B45" s="92"/>
      <c r="C45" s="117"/>
      <c r="D45" s="117"/>
      <c r="E45" s="117"/>
      <c r="F45" s="117"/>
      <c r="G45" s="117"/>
      <c r="H45" s="117"/>
      <c r="I45" s="137"/>
      <c r="J45" s="117"/>
      <c r="K45" s="117"/>
      <c r="L45" s="117"/>
      <c r="M45" s="117"/>
      <c r="N45" s="117"/>
      <c r="O45" s="117"/>
      <c r="P45" s="117"/>
      <c r="Q45" s="117"/>
      <c r="R45" s="117"/>
      <c r="S45" s="117"/>
      <c r="T45" s="117"/>
      <c r="U45" s="117"/>
      <c r="V45" s="117"/>
      <c r="W45" s="117"/>
      <c r="X45" s="117"/>
      <c r="Y45" s="117"/>
      <c r="Z45" s="117"/>
    </row>
    <row r="46" spans="1:27" ht="15.75" hidden="1" customHeight="1" x14ac:dyDescent="0.15">
      <c r="A46" s="92"/>
      <c r="B46" s="92"/>
      <c r="C46" s="117"/>
      <c r="D46" s="117"/>
      <c r="E46" s="117"/>
      <c r="F46" s="117"/>
      <c r="G46" s="117"/>
      <c r="H46" s="117"/>
      <c r="I46" s="137"/>
      <c r="J46" s="117"/>
      <c r="K46" s="117"/>
      <c r="L46" s="117"/>
      <c r="M46" s="117"/>
      <c r="N46" s="117"/>
      <c r="O46" s="117"/>
      <c r="P46" s="117"/>
      <c r="Q46" s="117"/>
      <c r="R46" s="117"/>
      <c r="S46" s="117"/>
      <c r="T46" s="117"/>
      <c r="U46" s="117"/>
      <c r="V46" s="117"/>
      <c r="W46" s="117"/>
      <c r="X46" s="117"/>
      <c r="Y46" s="117"/>
      <c r="Z46" s="117"/>
    </row>
    <row r="47" spans="1:27" ht="15.75" hidden="1" customHeight="1" x14ac:dyDescent="0.15">
      <c r="A47" s="92"/>
      <c r="B47" s="92"/>
      <c r="C47" s="117"/>
      <c r="D47" s="117"/>
      <c r="E47" s="117"/>
      <c r="F47" s="117"/>
      <c r="G47" s="117"/>
      <c r="H47" s="117"/>
      <c r="I47" s="137"/>
      <c r="J47" s="117"/>
      <c r="K47" s="117"/>
      <c r="L47" s="117"/>
      <c r="M47" s="117"/>
      <c r="N47" s="117"/>
      <c r="O47" s="117"/>
      <c r="P47" s="117"/>
      <c r="Q47" s="117"/>
      <c r="R47" s="117"/>
      <c r="S47" s="117"/>
      <c r="T47" s="117"/>
      <c r="U47" s="117"/>
      <c r="V47" s="117"/>
      <c r="W47" s="117"/>
      <c r="X47" s="117"/>
      <c r="Y47" s="117"/>
      <c r="Z47" s="117"/>
    </row>
    <row r="48" spans="1:27" ht="15.75" hidden="1" customHeight="1" x14ac:dyDescent="0.15">
      <c r="A48" s="92"/>
      <c r="B48" s="92"/>
      <c r="C48" s="117"/>
      <c r="D48" s="117"/>
      <c r="E48" s="117"/>
      <c r="F48" s="117"/>
      <c r="G48" s="117"/>
      <c r="H48" s="117"/>
      <c r="I48" s="137"/>
      <c r="J48" s="117"/>
      <c r="K48" s="117"/>
      <c r="L48" s="117"/>
      <c r="M48" s="117"/>
      <c r="N48" s="117"/>
      <c r="O48" s="117"/>
      <c r="P48" s="117"/>
      <c r="Q48" s="117"/>
      <c r="R48" s="117"/>
      <c r="S48" s="117"/>
      <c r="T48" s="117"/>
      <c r="U48" s="117"/>
      <c r="V48" s="117"/>
      <c r="W48" s="117"/>
      <c r="X48" s="117"/>
      <c r="Y48" s="117"/>
      <c r="Z48" s="117"/>
    </row>
    <row r="49" spans="1:26" ht="15.75" hidden="1" customHeight="1" x14ac:dyDescent="0.15">
      <c r="A49" s="92"/>
      <c r="B49" s="92"/>
      <c r="C49" s="117"/>
      <c r="D49" s="117"/>
      <c r="E49" s="117"/>
      <c r="F49" s="117"/>
      <c r="G49" s="117"/>
      <c r="H49" s="117"/>
      <c r="I49" s="137"/>
      <c r="J49" s="117"/>
      <c r="K49" s="117"/>
      <c r="L49" s="117"/>
      <c r="M49" s="117"/>
      <c r="N49" s="117"/>
      <c r="O49" s="117"/>
      <c r="P49" s="117"/>
      <c r="Q49" s="117"/>
      <c r="R49" s="117"/>
      <c r="S49" s="117"/>
      <c r="T49" s="117"/>
      <c r="U49" s="117"/>
      <c r="V49" s="117"/>
      <c r="W49" s="117"/>
      <c r="X49" s="117"/>
      <c r="Y49" s="117"/>
      <c r="Z49" s="117"/>
    </row>
    <row r="50" spans="1:26" ht="15.75" hidden="1" customHeight="1" x14ac:dyDescent="0.15">
      <c r="A50" s="92"/>
      <c r="B50" s="92"/>
      <c r="C50" s="117"/>
      <c r="D50" s="117"/>
      <c r="E50" s="117"/>
      <c r="F50" s="117"/>
      <c r="G50" s="117"/>
      <c r="H50" s="117"/>
      <c r="I50" s="137"/>
      <c r="J50" s="117"/>
      <c r="K50" s="117"/>
      <c r="L50" s="117"/>
      <c r="M50" s="117"/>
      <c r="N50" s="117"/>
      <c r="O50" s="117"/>
      <c r="P50" s="117"/>
      <c r="Q50" s="117"/>
      <c r="R50" s="117"/>
      <c r="S50" s="117"/>
      <c r="T50" s="117"/>
      <c r="U50" s="117"/>
      <c r="V50" s="117"/>
      <c r="W50" s="117"/>
      <c r="X50" s="117"/>
      <c r="Y50" s="117"/>
      <c r="Z50" s="117"/>
    </row>
    <row r="51" spans="1:26" ht="15.75" hidden="1" customHeight="1" x14ac:dyDescent="0.15">
      <c r="A51" s="92"/>
      <c r="B51" s="92"/>
      <c r="C51" s="117"/>
      <c r="D51" s="117"/>
      <c r="E51" s="117"/>
      <c r="F51" s="117"/>
      <c r="G51" s="117"/>
      <c r="H51" s="117"/>
      <c r="I51" s="137"/>
      <c r="J51" s="117"/>
      <c r="K51" s="117"/>
      <c r="L51" s="117"/>
      <c r="M51" s="117"/>
      <c r="N51" s="117"/>
      <c r="O51" s="117"/>
      <c r="P51" s="117"/>
      <c r="Q51" s="117"/>
      <c r="R51" s="117"/>
      <c r="S51" s="117"/>
      <c r="T51" s="117"/>
      <c r="U51" s="117"/>
      <c r="V51" s="117"/>
      <c r="W51" s="117"/>
      <c r="X51" s="117"/>
      <c r="Y51" s="117"/>
      <c r="Z51" s="117"/>
    </row>
    <row r="52" spans="1:26" ht="15.75" hidden="1" customHeight="1" x14ac:dyDescent="0.15">
      <c r="A52" s="92"/>
      <c r="B52" s="92"/>
      <c r="C52" s="117"/>
      <c r="D52" s="117"/>
      <c r="E52" s="117"/>
      <c r="F52" s="117"/>
      <c r="G52" s="117"/>
      <c r="H52" s="117"/>
      <c r="I52" s="137"/>
      <c r="J52" s="117"/>
      <c r="K52" s="117"/>
      <c r="L52" s="117"/>
      <c r="M52" s="117"/>
      <c r="N52" s="117"/>
      <c r="O52" s="117"/>
      <c r="P52" s="117"/>
      <c r="Q52" s="117"/>
      <c r="R52" s="117"/>
      <c r="S52" s="117"/>
      <c r="T52" s="117"/>
      <c r="U52" s="117"/>
      <c r="V52" s="117"/>
      <c r="W52" s="117"/>
      <c r="X52" s="117"/>
      <c r="Y52" s="117"/>
      <c r="Z52" s="117"/>
    </row>
    <row r="53" spans="1:26" ht="15.75" hidden="1" customHeight="1" x14ac:dyDescent="0.15">
      <c r="A53" s="92"/>
      <c r="B53" s="92"/>
      <c r="C53" s="117"/>
      <c r="D53" s="117"/>
      <c r="E53" s="117"/>
      <c r="F53" s="117"/>
      <c r="G53" s="117"/>
      <c r="H53" s="117"/>
      <c r="I53" s="137"/>
      <c r="J53" s="117"/>
      <c r="K53" s="117"/>
      <c r="L53" s="117"/>
      <c r="M53" s="117"/>
      <c r="N53" s="117"/>
      <c r="O53" s="117"/>
      <c r="P53" s="117"/>
      <c r="Q53" s="117"/>
      <c r="R53" s="117"/>
      <c r="S53" s="117"/>
      <c r="T53" s="117"/>
      <c r="U53" s="117"/>
      <c r="V53" s="117"/>
      <c r="W53" s="117"/>
      <c r="X53" s="117"/>
      <c r="Y53" s="117"/>
      <c r="Z53" s="117"/>
    </row>
    <row r="54" spans="1:26" ht="15.75" hidden="1" customHeight="1" x14ac:dyDescent="0.15">
      <c r="A54" s="92"/>
      <c r="B54" s="92"/>
      <c r="C54" s="117"/>
      <c r="D54" s="117"/>
      <c r="E54" s="117"/>
      <c r="F54" s="117"/>
      <c r="G54" s="117"/>
      <c r="H54" s="117"/>
      <c r="I54" s="137"/>
      <c r="J54" s="117"/>
      <c r="K54" s="117"/>
      <c r="L54" s="117"/>
      <c r="M54" s="117"/>
      <c r="N54" s="117"/>
      <c r="O54" s="117"/>
      <c r="P54" s="117"/>
      <c r="Q54" s="117"/>
      <c r="R54" s="117"/>
      <c r="S54" s="117"/>
      <c r="T54" s="117"/>
      <c r="U54" s="117"/>
      <c r="V54" s="117"/>
      <c r="W54" s="117"/>
      <c r="X54" s="117"/>
      <c r="Y54" s="117"/>
      <c r="Z54" s="117"/>
    </row>
    <row r="55" spans="1:26" ht="15.75" hidden="1" customHeight="1" x14ac:dyDescent="0.15">
      <c r="A55" s="92"/>
      <c r="B55" s="92"/>
      <c r="C55" s="117"/>
      <c r="D55" s="117"/>
      <c r="E55" s="117"/>
      <c r="F55" s="117"/>
      <c r="G55" s="117"/>
      <c r="H55" s="117"/>
      <c r="I55" s="137"/>
      <c r="J55" s="117"/>
      <c r="K55" s="117"/>
      <c r="L55" s="117"/>
      <c r="M55" s="117"/>
      <c r="N55" s="117"/>
      <c r="O55" s="117"/>
      <c r="P55" s="117"/>
      <c r="Q55" s="117"/>
      <c r="R55" s="117"/>
      <c r="S55" s="117"/>
      <c r="T55" s="117"/>
      <c r="U55" s="117"/>
      <c r="V55" s="117"/>
      <c r="W55" s="117"/>
      <c r="X55" s="117"/>
      <c r="Y55" s="117"/>
      <c r="Z55" s="117"/>
    </row>
    <row r="56" spans="1:26" ht="15.75" hidden="1" customHeight="1" x14ac:dyDescent="0.15">
      <c r="A56" s="92"/>
      <c r="B56" s="92"/>
      <c r="C56" s="117"/>
      <c r="D56" s="117"/>
      <c r="E56" s="117"/>
      <c r="F56" s="117"/>
      <c r="G56" s="117"/>
      <c r="H56" s="117"/>
      <c r="I56" s="137"/>
      <c r="J56" s="117"/>
      <c r="K56" s="117"/>
      <c r="L56" s="117"/>
      <c r="M56" s="117"/>
      <c r="N56" s="117"/>
      <c r="O56" s="117"/>
      <c r="P56" s="117"/>
      <c r="Q56" s="117"/>
      <c r="R56" s="117"/>
      <c r="S56" s="117"/>
      <c r="T56" s="117"/>
      <c r="U56" s="117"/>
      <c r="V56" s="117"/>
      <c r="W56" s="117"/>
      <c r="X56" s="117"/>
      <c r="Y56" s="117"/>
      <c r="Z56" s="117"/>
    </row>
    <row r="57" spans="1:26" ht="15.75" hidden="1" customHeight="1" x14ac:dyDescent="0.15">
      <c r="A57" s="92"/>
      <c r="B57" s="92"/>
      <c r="C57" s="117"/>
      <c r="D57" s="117"/>
      <c r="E57" s="117"/>
      <c r="F57" s="117"/>
      <c r="G57" s="117"/>
      <c r="H57" s="117"/>
      <c r="I57" s="137"/>
      <c r="J57" s="117"/>
      <c r="K57" s="117"/>
      <c r="L57" s="117"/>
      <c r="M57" s="117"/>
      <c r="N57" s="117"/>
      <c r="O57" s="117"/>
      <c r="P57" s="117"/>
      <c r="Q57" s="117"/>
      <c r="R57" s="117"/>
      <c r="S57" s="117"/>
      <c r="T57" s="117"/>
      <c r="U57" s="117"/>
      <c r="V57" s="117"/>
      <c r="W57" s="117"/>
      <c r="X57" s="117"/>
      <c r="Y57" s="117"/>
      <c r="Z57" s="117"/>
    </row>
    <row r="58" spans="1:26" ht="15.75" hidden="1" customHeight="1" x14ac:dyDescent="0.15">
      <c r="A58" s="92"/>
      <c r="B58" s="92"/>
      <c r="C58" s="117"/>
      <c r="D58" s="117"/>
      <c r="E58" s="117"/>
      <c r="F58" s="117"/>
      <c r="G58" s="117"/>
      <c r="H58" s="117"/>
      <c r="I58" s="137"/>
      <c r="J58" s="117"/>
      <c r="K58" s="117"/>
      <c r="L58" s="117"/>
      <c r="M58" s="117"/>
      <c r="N58" s="117"/>
      <c r="O58" s="117"/>
      <c r="P58" s="117"/>
      <c r="Q58" s="117"/>
      <c r="R58" s="117"/>
      <c r="S58" s="117"/>
      <c r="T58" s="117"/>
      <c r="U58" s="117"/>
      <c r="V58" s="117"/>
      <c r="W58" s="117"/>
      <c r="X58" s="117"/>
      <c r="Y58" s="117"/>
      <c r="Z58" s="117"/>
    </row>
    <row r="59" spans="1:26" ht="15" customHeight="1" x14ac:dyDescent="0.15">
      <c r="A59" s="92"/>
      <c r="B59" s="92"/>
      <c r="C59" s="117"/>
      <c r="D59" s="117"/>
      <c r="E59" s="117"/>
      <c r="F59" s="117"/>
      <c r="G59" s="117"/>
      <c r="H59" s="117"/>
      <c r="I59" s="137"/>
      <c r="J59" s="117"/>
      <c r="K59" s="117"/>
      <c r="L59" s="117"/>
      <c r="M59" s="117"/>
      <c r="N59" s="117"/>
      <c r="O59" s="117"/>
      <c r="P59" s="117"/>
      <c r="Q59" s="117"/>
      <c r="R59" s="117"/>
      <c r="S59" s="117"/>
      <c r="T59" s="117"/>
      <c r="U59" s="117"/>
      <c r="V59" s="117"/>
      <c r="W59" s="117"/>
      <c r="X59" s="117"/>
      <c r="Y59" s="117"/>
      <c r="Z59" s="117"/>
    </row>
    <row r="60" spans="1:26" ht="20.100000000000001" customHeight="1" x14ac:dyDescent="0.15">
      <c r="A60" s="92"/>
      <c r="B60" s="92"/>
      <c r="C60" s="104" t="s">
        <v>51</v>
      </c>
      <c r="D60" s="105"/>
      <c r="E60" s="105"/>
      <c r="F60" s="105"/>
      <c r="G60" s="105"/>
      <c r="H60" s="106"/>
      <c r="I60" s="138"/>
    </row>
    <row r="61" spans="1:26" ht="15" customHeight="1" x14ac:dyDescent="0.15">
      <c r="A61" s="92"/>
      <c r="B61" s="92"/>
      <c r="C61" s="107"/>
      <c r="D61" s="108"/>
      <c r="E61" s="108"/>
      <c r="F61" s="108"/>
      <c r="G61" s="108"/>
      <c r="H61" s="108"/>
      <c r="I61" s="109"/>
      <c r="J61" s="109"/>
      <c r="K61" s="109"/>
      <c r="L61" s="109"/>
      <c r="M61" s="109"/>
      <c r="N61" s="109"/>
      <c r="O61" s="109"/>
      <c r="P61" s="109"/>
      <c r="Q61" s="109"/>
      <c r="R61" s="109"/>
      <c r="S61" s="109"/>
      <c r="T61" s="109"/>
      <c r="U61" s="109"/>
      <c r="V61" s="109"/>
      <c r="W61" s="109"/>
      <c r="X61" s="109"/>
      <c r="Y61" s="109"/>
      <c r="Z61" s="110"/>
    </row>
    <row r="62" spans="1:26" ht="20.100000000000001" customHeight="1" x14ac:dyDescent="0.15">
      <c r="A62" s="92"/>
      <c r="B62" s="92"/>
      <c r="C62" s="107"/>
      <c r="D62" s="139" t="s">
        <v>52</v>
      </c>
      <c r="E62" s="139"/>
      <c r="F62" s="139"/>
      <c r="G62" s="139"/>
      <c r="H62" s="139"/>
      <c r="I62" s="139"/>
      <c r="J62" s="139"/>
      <c r="K62" s="139"/>
      <c r="L62" s="139"/>
      <c r="M62" s="139"/>
      <c r="N62" s="139"/>
      <c r="O62" s="139"/>
      <c r="P62" s="139"/>
      <c r="Q62" s="139"/>
      <c r="R62" s="139"/>
      <c r="S62" s="139"/>
      <c r="T62" s="139"/>
      <c r="U62" s="139"/>
      <c r="V62" s="139"/>
      <c r="W62" s="139"/>
      <c r="X62" s="139"/>
      <c r="Y62" s="139"/>
      <c r="Z62" s="116"/>
    </row>
    <row r="63" spans="1:26" ht="20.100000000000001" customHeight="1" x14ac:dyDescent="0.15">
      <c r="A63" s="92">
        <f>IF(AND($I63&lt;&gt;"しない", $I63&lt;&gt;"する"), 1001, 0)</f>
        <v>1001</v>
      </c>
      <c r="B63" s="92"/>
      <c r="C63" s="111"/>
      <c r="D63" s="112">
        <v>1</v>
      </c>
      <c r="E63" s="117" t="s">
        <v>53</v>
      </c>
      <c r="F63" s="117"/>
      <c r="G63" s="117"/>
      <c r="H63" s="117"/>
      <c r="I63" s="49"/>
      <c r="J63" s="49"/>
      <c r="K63" s="49"/>
      <c r="L63" s="49"/>
      <c r="M63" s="49"/>
      <c r="N63" s="117"/>
      <c r="O63" s="117"/>
      <c r="P63" s="117"/>
      <c r="Q63" s="117"/>
      <c r="R63" s="117"/>
      <c r="S63" s="117"/>
      <c r="T63" s="117"/>
      <c r="U63" s="117"/>
      <c r="V63" s="117"/>
      <c r="W63" s="117"/>
      <c r="X63" s="117"/>
      <c r="Y63" s="117"/>
      <c r="Z63" s="116"/>
    </row>
    <row r="64" spans="1:26" ht="20.100000000000001" customHeight="1" x14ac:dyDescent="0.15">
      <c r="A64" s="92"/>
      <c r="B64" s="92"/>
      <c r="C64" s="111"/>
      <c r="D64" s="117"/>
      <c r="E64" s="117"/>
      <c r="F64" s="117"/>
      <c r="G64" s="117"/>
      <c r="H64" s="117"/>
      <c r="I64" s="123"/>
      <c r="J64" s="119" t="s">
        <v>11</v>
      </c>
      <c r="K64" s="118"/>
      <c r="L64" s="118"/>
      <c r="M64" s="118"/>
      <c r="N64" s="118"/>
      <c r="O64" s="118"/>
      <c r="P64" s="118"/>
      <c r="Q64" s="118"/>
      <c r="R64" s="118"/>
      <c r="S64" s="118"/>
      <c r="T64" s="118"/>
      <c r="U64" s="118"/>
      <c r="V64" s="118"/>
      <c r="W64" s="118"/>
      <c r="X64" s="118"/>
      <c r="Y64" s="118"/>
      <c r="Z64" s="116"/>
    </row>
    <row r="65" spans="1:26" ht="20.100000000000001" hidden="1" customHeight="1" x14ac:dyDescent="0.15">
      <c r="A65" s="92"/>
      <c r="B65" s="92"/>
      <c r="C65" s="111"/>
      <c r="D65" s="117"/>
      <c r="E65" s="117"/>
      <c r="F65" s="117"/>
      <c r="G65" s="117"/>
      <c r="H65" s="117"/>
      <c r="I65" s="123"/>
      <c r="J65" s="118"/>
      <c r="K65" s="118"/>
      <c r="L65" s="118"/>
      <c r="M65" s="118"/>
      <c r="N65" s="118"/>
      <c r="O65" s="118"/>
      <c r="P65" s="118"/>
      <c r="Q65" s="118"/>
      <c r="R65" s="118"/>
      <c r="S65" s="118"/>
      <c r="T65" s="118"/>
      <c r="U65" s="118"/>
      <c r="V65" s="118"/>
      <c r="W65" s="118"/>
      <c r="X65" s="118"/>
      <c r="Y65" s="118"/>
      <c r="Z65" s="116"/>
    </row>
    <row r="66" spans="1:26" ht="20.100000000000001" hidden="1" customHeight="1" x14ac:dyDescent="0.15">
      <c r="A66" s="92"/>
      <c r="B66" s="92"/>
      <c r="C66" s="111"/>
      <c r="D66" s="117"/>
      <c r="E66" s="117"/>
      <c r="F66" s="117"/>
      <c r="G66" s="117"/>
      <c r="H66" s="117"/>
      <c r="I66" s="123"/>
      <c r="J66" s="118"/>
      <c r="K66" s="118"/>
      <c r="L66" s="118"/>
      <c r="M66" s="118"/>
      <c r="N66" s="118"/>
      <c r="O66" s="118"/>
      <c r="P66" s="118"/>
      <c r="Q66" s="118"/>
      <c r="R66" s="118"/>
      <c r="S66" s="118"/>
      <c r="T66" s="118"/>
      <c r="U66" s="118"/>
      <c r="V66" s="118"/>
      <c r="W66" s="118"/>
      <c r="X66" s="118"/>
      <c r="Y66" s="118"/>
      <c r="Z66" s="116"/>
    </row>
    <row r="67" spans="1:26" ht="20.100000000000001" hidden="1" customHeight="1" x14ac:dyDescent="0.15">
      <c r="A67" s="92"/>
      <c r="B67" s="92"/>
      <c r="C67" s="111"/>
      <c r="D67" s="117"/>
      <c r="E67" s="117"/>
      <c r="F67" s="117"/>
      <c r="G67" s="117"/>
      <c r="H67" s="117"/>
      <c r="I67" s="123"/>
      <c r="J67" s="118"/>
      <c r="K67" s="118"/>
      <c r="L67" s="118"/>
      <c r="M67" s="118"/>
      <c r="N67" s="118"/>
      <c r="O67" s="118"/>
      <c r="P67" s="118"/>
      <c r="Q67" s="118"/>
      <c r="R67" s="118"/>
      <c r="S67" s="118"/>
      <c r="T67" s="118"/>
      <c r="U67" s="118"/>
      <c r="V67" s="118"/>
      <c r="W67" s="118"/>
      <c r="X67" s="118"/>
      <c r="Y67" s="118"/>
      <c r="Z67" s="116"/>
    </row>
    <row r="68" spans="1:26" ht="20.100000000000001" hidden="1" customHeight="1" x14ac:dyDescent="0.15">
      <c r="A68" s="92"/>
      <c r="B68" s="92"/>
      <c r="C68" s="111"/>
      <c r="D68" s="117"/>
      <c r="E68" s="117"/>
      <c r="F68" s="117"/>
      <c r="G68" s="117"/>
      <c r="H68" s="117"/>
      <c r="I68" s="123"/>
      <c r="J68" s="118"/>
      <c r="K68" s="118"/>
      <c r="L68" s="118"/>
      <c r="M68" s="118"/>
      <c r="N68" s="118"/>
      <c r="O68" s="118"/>
      <c r="P68" s="118"/>
      <c r="Q68" s="118"/>
      <c r="R68" s="118"/>
      <c r="S68" s="118"/>
      <c r="T68" s="118"/>
      <c r="U68" s="118"/>
      <c r="V68" s="118"/>
      <c r="W68" s="118"/>
      <c r="X68" s="118"/>
      <c r="Y68" s="118"/>
      <c r="Z68" s="116"/>
    </row>
    <row r="69" spans="1:26" ht="20.100000000000001" customHeight="1" x14ac:dyDescent="0.15">
      <c r="A69" s="92">
        <f>IF(OR(AND($I63="する",TRIM($I69)=""),AND($I63="しない",NOT(ISBLANK($I69)))), 1001, 0)</f>
        <v>0</v>
      </c>
      <c r="B69" s="92"/>
      <c r="C69" s="111"/>
      <c r="D69" s="112">
        <v>2</v>
      </c>
      <c r="E69" s="87" t="s">
        <v>32</v>
      </c>
      <c r="I69" s="60"/>
      <c r="J69" s="61"/>
      <c r="K69" s="61"/>
      <c r="L69" s="61"/>
      <c r="M69" s="61"/>
      <c r="N69" s="117"/>
      <c r="O69" s="117"/>
      <c r="P69" s="117"/>
      <c r="Q69" s="117"/>
      <c r="R69" s="117"/>
      <c r="S69" s="117"/>
      <c r="T69" s="117"/>
      <c r="U69" s="117"/>
      <c r="V69" s="117"/>
      <c r="W69" s="117"/>
      <c r="X69" s="117"/>
      <c r="Y69" s="117"/>
      <c r="Z69" s="116"/>
    </row>
    <row r="70" spans="1:26" ht="20.100000000000001" customHeight="1" x14ac:dyDescent="0.15">
      <c r="A70" s="92"/>
      <c r="B70" s="92"/>
      <c r="C70" s="111"/>
      <c r="D70" s="112"/>
      <c r="E70" s="117"/>
      <c r="F70" s="117"/>
      <c r="G70" s="117"/>
      <c r="H70" s="117"/>
      <c r="I70" s="114"/>
      <c r="J70" s="119" t="s">
        <v>238</v>
      </c>
      <c r="K70" s="118"/>
      <c r="L70" s="118"/>
      <c r="M70" s="118"/>
      <c r="N70" s="118"/>
      <c r="O70" s="118"/>
      <c r="P70" s="118"/>
      <c r="Q70" s="118"/>
      <c r="R70" s="118"/>
      <c r="S70" s="118"/>
      <c r="T70" s="118"/>
      <c r="U70" s="118"/>
      <c r="V70" s="118"/>
      <c r="W70" s="118"/>
      <c r="X70" s="118"/>
      <c r="Y70" s="118"/>
      <c r="Z70" s="116"/>
    </row>
    <row r="71" spans="1:26" ht="20.100000000000001" customHeight="1" x14ac:dyDescent="0.15">
      <c r="A71" s="92">
        <f>IF(OR(AND($I63="する",AND($I71&lt;&gt;"", OR(ISERROR(FIND("@"&amp;LEFT($I71,3)&amp;"@", 都道府県3))=FALSE, ISERROR(FIND("@"&amp;LEFT($I71,4)&amp;"@",都道府県4))=FALSE))=FALSE),AND($I63="しない",NOT(ISBLANK($I71)))), 1001, 0)</f>
        <v>0</v>
      </c>
      <c r="B71" s="92"/>
      <c r="C71" s="111"/>
      <c r="D71" s="112">
        <v>3</v>
      </c>
      <c r="E71" s="87" t="s">
        <v>33</v>
      </c>
      <c r="I71" s="62"/>
      <c r="J71" s="62"/>
      <c r="K71" s="62"/>
      <c r="L71" s="62"/>
      <c r="M71" s="62"/>
      <c r="N71" s="62"/>
      <c r="O71" s="62"/>
      <c r="P71" s="62"/>
      <c r="Q71" s="63"/>
      <c r="R71" s="62"/>
      <c r="S71" s="62"/>
      <c r="T71" s="62"/>
      <c r="U71" s="62"/>
      <c r="V71" s="62"/>
      <c r="W71" s="62"/>
      <c r="X71" s="62"/>
      <c r="Y71" s="62"/>
      <c r="Z71" s="116"/>
    </row>
    <row r="72" spans="1:26" ht="20.100000000000001" customHeight="1" x14ac:dyDescent="0.15">
      <c r="A72" s="92"/>
      <c r="B72" s="92"/>
      <c r="C72" s="111"/>
      <c r="D72" s="112"/>
      <c r="E72" s="117"/>
      <c r="F72" s="117"/>
      <c r="G72" s="117"/>
      <c r="H72" s="117"/>
      <c r="I72" s="114"/>
      <c r="J72" s="119" t="s">
        <v>34</v>
      </c>
      <c r="K72" s="118"/>
      <c r="L72" s="118"/>
      <c r="M72" s="118"/>
      <c r="N72" s="118"/>
      <c r="O72" s="118"/>
      <c r="P72" s="118"/>
      <c r="Q72" s="118"/>
      <c r="R72" s="118"/>
      <c r="S72" s="118"/>
      <c r="T72" s="118"/>
      <c r="U72" s="118"/>
      <c r="V72" s="118"/>
      <c r="W72" s="118"/>
      <c r="X72" s="118"/>
      <c r="Y72" s="118"/>
      <c r="Z72" s="116"/>
    </row>
    <row r="73" spans="1:26" ht="20.100000000000001" customHeight="1" x14ac:dyDescent="0.15">
      <c r="A73" s="92">
        <f>IF(OR(AND($I63="する",TRIM($I73)=""),AND($I63="しない",NOT(ISBLANK($I73)))), 1001, 0)</f>
        <v>0</v>
      </c>
      <c r="B73" s="92"/>
      <c r="C73" s="111"/>
      <c r="D73" s="112">
        <v>4</v>
      </c>
      <c r="E73" s="87" t="s">
        <v>35</v>
      </c>
      <c r="I73" s="49"/>
      <c r="J73" s="49"/>
      <c r="K73" s="49"/>
      <c r="L73" s="49"/>
      <c r="M73" s="49"/>
      <c r="N73" s="49"/>
      <c r="O73" s="49"/>
      <c r="P73" s="49"/>
      <c r="Q73" s="56"/>
      <c r="R73" s="49"/>
      <c r="S73" s="49"/>
      <c r="T73" s="49"/>
      <c r="U73" s="49"/>
      <c r="V73" s="49"/>
      <c r="W73" s="49"/>
      <c r="X73" s="49"/>
      <c r="Y73" s="49"/>
      <c r="Z73" s="116"/>
    </row>
    <row r="74" spans="1:26" ht="30" customHeight="1" x14ac:dyDescent="0.15">
      <c r="A74" s="92"/>
      <c r="B74" s="92"/>
      <c r="C74" s="120"/>
      <c r="D74" s="117"/>
      <c r="I74" s="114"/>
      <c r="J74" s="140" t="s">
        <v>240</v>
      </c>
      <c r="K74" s="140"/>
      <c r="L74" s="140"/>
      <c r="M74" s="140"/>
      <c r="N74" s="140"/>
      <c r="O74" s="140"/>
      <c r="P74" s="140"/>
      <c r="Q74" s="140"/>
      <c r="R74" s="140"/>
      <c r="S74" s="140"/>
      <c r="T74" s="140"/>
      <c r="U74" s="140"/>
      <c r="V74" s="140"/>
      <c r="W74" s="140"/>
      <c r="X74" s="140"/>
      <c r="Y74" s="140"/>
      <c r="Z74" s="116"/>
    </row>
    <row r="75" spans="1:26" ht="20.100000000000001" customHeight="1" x14ac:dyDescent="0.15">
      <c r="A75" s="92">
        <f>IF(OR(AND($I63="する",TRIM($I75)=""),AND($I63="しない",NOT(ISBLANK($I75)))), 1001, 0)</f>
        <v>0</v>
      </c>
      <c r="B75" s="92"/>
      <c r="C75" s="111"/>
      <c r="D75" s="112">
        <v>5</v>
      </c>
      <c r="E75" s="87" t="s">
        <v>36</v>
      </c>
      <c r="I75" s="49"/>
      <c r="J75" s="49"/>
      <c r="K75" s="49"/>
      <c r="L75" s="49"/>
      <c r="M75" s="49"/>
      <c r="N75" s="49"/>
      <c r="O75" s="49"/>
      <c r="P75" s="49"/>
      <c r="Q75" s="49"/>
      <c r="R75" s="49"/>
      <c r="S75" s="49"/>
      <c r="T75" s="49"/>
      <c r="U75" s="49"/>
      <c r="V75" s="49"/>
      <c r="W75" s="49"/>
      <c r="X75" s="49"/>
      <c r="Y75" s="49"/>
      <c r="Z75" s="116"/>
    </row>
    <row r="76" spans="1:26" ht="30" customHeight="1" x14ac:dyDescent="0.15">
      <c r="A76" s="92"/>
      <c r="B76" s="92"/>
      <c r="C76" s="120"/>
      <c r="D76" s="117"/>
      <c r="E76" s="117"/>
      <c r="F76" s="117"/>
      <c r="G76" s="117"/>
      <c r="H76" s="117"/>
      <c r="I76" s="114"/>
      <c r="J76" s="140" t="s">
        <v>241</v>
      </c>
      <c r="K76" s="140"/>
      <c r="L76" s="140"/>
      <c r="M76" s="140"/>
      <c r="N76" s="140"/>
      <c r="O76" s="140"/>
      <c r="P76" s="140"/>
      <c r="Q76" s="140"/>
      <c r="R76" s="140"/>
      <c r="S76" s="140"/>
      <c r="T76" s="140"/>
      <c r="U76" s="140"/>
      <c r="V76" s="140"/>
      <c r="W76" s="140"/>
      <c r="X76" s="140"/>
      <c r="Y76" s="140"/>
      <c r="Z76" s="116"/>
    </row>
    <row r="77" spans="1:26" ht="20.100000000000001" customHeight="1" x14ac:dyDescent="0.15">
      <c r="A77" s="92">
        <f>IF(OR(AND($I63="する",TRIM($I77)=""),AND($I63="しない",NOT(ISBLANK($I77)))), 1001, 0)</f>
        <v>0</v>
      </c>
      <c r="B77" s="92"/>
      <c r="C77" s="111"/>
      <c r="D77" s="112">
        <v>6</v>
      </c>
      <c r="E77" s="87" t="s">
        <v>54</v>
      </c>
      <c r="I77" s="49"/>
      <c r="J77" s="49"/>
      <c r="K77" s="49"/>
      <c r="L77" s="49"/>
      <c r="M77" s="49"/>
      <c r="N77" s="49"/>
      <c r="O77" s="49"/>
      <c r="P77" s="49"/>
      <c r="Q77" s="49"/>
      <c r="R77" s="49"/>
      <c r="S77" s="49"/>
      <c r="T77" s="49"/>
      <c r="U77" s="49"/>
      <c r="V77" s="49"/>
      <c r="W77" s="49"/>
      <c r="X77" s="49"/>
      <c r="Y77" s="49"/>
      <c r="Z77" s="116"/>
    </row>
    <row r="78" spans="1:26" ht="20.100000000000001" customHeight="1" x14ac:dyDescent="0.15">
      <c r="A78" s="92"/>
      <c r="B78" s="92"/>
      <c r="C78" s="120"/>
      <c r="D78" s="117"/>
      <c r="E78" s="117"/>
      <c r="F78" s="117"/>
      <c r="G78" s="117"/>
      <c r="H78" s="117"/>
      <c r="I78" s="114"/>
      <c r="J78" s="129" t="s">
        <v>55</v>
      </c>
      <c r="K78" s="118"/>
      <c r="L78" s="118"/>
      <c r="M78" s="118"/>
      <c r="N78" s="118"/>
      <c r="O78" s="118"/>
      <c r="P78" s="118"/>
      <c r="Q78" s="118"/>
      <c r="R78" s="118"/>
      <c r="S78" s="118"/>
      <c r="T78" s="118"/>
      <c r="U78" s="118"/>
      <c r="V78" s="118"/>
      <c r="W78" s="118"/>
      <c r="X78" s="118"/>
      <c r="Y78" s="118"/>
      <c r="Z78" s="116"/>
    </row>
    <row r="79" spans="1:26" ht="20.100000000000001" customHeight="1" x14ac:dyDescent="0.15">
      <c r="A79" s="92">
        <f>IF(OR(AND($I63="する",OR(TRIM($I79)="", NOT(OR(IFERROR(SEARCH(" ",$I79),0)&gt;0, IFERROR(SEARCH("　",$I79),0)&gt;0)))),AND($I63="しない",NOT(ISBLANK($I79)))), 1001, 0)</f>
        <v>0</v>
      </c>
      <c r="B79" s="92"/>
      <c r="C79" s="111"/>
      <c r="D79" s="112">
        <v>7</v>
      </c>
      <c r="E79" s="87" t="s">
        <v>56</v>
      </c>
      <c r="I79" s="49"/>
      <c r="J79" s="49"/>
      <c r="K79" s="49"/>
      <c r="L79" s="49"/>
      <c r="M79" s="49"/>
      <c r="N79" s="49"/>
      <c r="O79" s="49"/>
      <c r="P79" s="49"/>
      <c r="Q79" s="49"/>
      <c r="R79" s="49"/>
      <c r="S79" s="49"/>
      <c r="T79" s="49"/>
      <c r="U79" s="49"/>
      <c r="V79" s="49"/>
      <c r="W79" s="49"/>
      <c r="X79" s="49"/>
      <c r="Y79" s="49"/>
      <c r="Z79" s="116"/>
    </row>
    <row r="80" spans="1:26" ht="20.100000000000001" customHeight="1" x14ac:dyDescent="0.15">
      <c r="A80" s="92"/>
      <c r="B80" s="92"/>
      <c r="C80" s="120"/>
      <c r="D80" s="117"/>
      <c r="E80" s="141" t="s">
        <v>57</v>
      </c>
      <c r="F80" s="117"/>
      <c r="G80" s="117"/>
      <c r="H80" s="117"/>
      <c r="I80" s="123"/>
      <c r="J80" s="119" t="s">
        <v>40</v>
      </c>
      <c r="K80" s="119"/>
      <c r="L80" s="119"/>
      <c r="M80" s="119"/>
      <c r="N80" s="119"/>
      <c r="O80" s="119"/>
      <c r="P80" s="119"/>
      <c r="Q80" s="119"/>
      <c r="R80" s="119"/>
      <c r="S80" s="119"/>
      <c r="T80" s="119"/>
      <c r="U80" s="119"/>
      <c r="V80" s="119"/>
      <c r="W80" s="119"/>
      <c r="X80" s="119"/>
      <c r="Y80" s="119"/>
      <c r="Z80" s="116"/>
    </row>
    <row r="81" spans="1:27" ht="20.100000000000001" customHeight="1" x14ac:dyDescent="0.15">
      <c r="A81" s="92">
        <f>IF(OR(AND($I63="する",OR(TRIM($I81)="", NOT(OR(IFERROR(SEARCH(" ",$I81),0)&gt;0, IFERROR(SEARCH("　",$I81),0)&gt;0)))),AND($I63="しない",NOT(ISBLANK($I81)))), 1001, 0)</f>
        <v>0</v>
      </c>
      <c r="B81" s="92"/>
      <c r="C81" s="111"/>
      <c r="D81" s="112">
        <v>8</v>
      </c>
      <c r="E81" s="87" t="s">
        <v>56</v>
      </c>
      <c r="I81" s="49"/>
      <c r="J81" s="49"/>
      <c r="K81" s="49"/>
      <c r="L81" s="49"/>
      <c r="M81" s="49"/>
      <c r="N81" s="49"/>
      <c r="O81" s="49"/>
      <c r="P81" s="49"/>
      <c r="Q81" s="49"/>
      <c r="R81" s="49"/>
      <c r="S81" s="49"/>
      <c r="T81" s="49"/>
      <c r="U81" s="49"/>
      <c r="V81" s="49"/>
      <c r="W81" s="49"/>
      <c r="X81" s="49"/>
      <c r="Y81" s="49"/>
      <c r="Z81" s="116"/>
    </row>
    <row r="82" spans="1:27" ht="20.100000000000001" customHeight="1" x14ac:dyDescent="0.15">
      <c r="A82" s="92"/>
      <c r="B82" s="92"/>
      <c r="C82" s="120"/>
      <c r="D82" s="117"/>
      <c r="E82" s="117"/>
      <c r="F82" s="117"/>
      <c r="G82" s="117"/>
      <c r="H82" s="117"/>
      <c r="I82" s="123"/>
      <c r="J82" s="119" t="s">
        <v>42</v>
      </c>
      <c r="K82" s="119"/>
      <c r="L82" s="119"/>
      <c r="M82" s="119"/>
      <c r="N82" s="119"/>
      <c r="O82" s="119"/>
      <c r="P82" s="119"/>
      <c r="Q82" s="119"/>
      <c r="R82" s="119"/>
      <c r="S82" s="119"/>
      <c r="T82" s="119"/>
      <c r="U82" s="119"/>
      <c r="V82" s="119"/>
      <c r="W82" s="119"/>
      <c r="X82" s="119"/>
      <c r="Y82" s="119"/>
      <c r="Z82" s="116"/>
    </row>
    <row r="83" spans="1:27" ht="20.100000000000001" customHeight="1" x14ac:dyDescent="0.15">
      <c r="A83" s="92">
        <f>IF(OR(AND($I63="する",NOT(AND(TRIM($I83)&lt;&gt;"",ISNUMBER(VALUE(SUBSTITUTE($I83,"-",""))),IFERROR(SEARCH("-",$I83),0)&gt;0))), AND($I63="しない",NOT(ISBLANK($I83)))), 1001, 0)</f>
        <v>0</v>
      </c>
      <c r="B83" s="92"/>
      <c r="C83" s="111"/>
      <c r="D83" s="112">
        <v>9</v>
      </c>
      <c r="E83" s="87" t="s">
        <v>43</v>
      </c>
      <c r="I83" s="49"/>
      <c r="J83" s="49"/>
      <c r="K83" s="49"/>
      <c r="L83" s="49"/>
      <c r="M83" s="49"/>
      <c r="O83" s="124" t="s">
        <v>44</v>
      </c>
      <c r="P83" s="1"/>
      <c r="Q83" s="87" t="s">
        <v>45</v>
      </c>
      <c r="Y83" s="118"/>
      <c r="Z83" s="116"/>
    </row>
    <row r="84" spans="1:27" ht="20.100000000000001" customHeight="1" x14ac:dyDescent="0.15">
      <c r="A84" s="92">
        <f>IF(AND($I63="しない",NOT(ISBLANK($P83))), 1001, 0)</f>
        <v>0</v>
      </c>
      <c r="B84" s="92"/>
      <c r="C84" s="120"/>
      <c r="D84" s="117"/>
      <c r="E84" s="117"/>
      <c r="F84" s="117"/>
      <c r="G84" s="117"/>
      <c r="H84" s="117"/>
      <c r="I84" s="114"/>
      <c r="J84" s="119" t="s">
        <v>46</v>
      </c>
      <c r="K84" s="118"/>
      <c r="L84" s="118"/>
      <c r="M84" s="118"/>
      <c r="N84" s="118"/>
      <c r="O84" s="118"/>
      <c r="P84" s="118"/>
      <c r="Q84" s="118"/>
      <c r="R84" s="118"/>
      <c r="S84" s="118"/>
      <c r="T84" s="118"/>
      <c r="U84" s="118"/>
      <c r="V84" s="118"/>
      <c r="W84" s="118"/>
      <c r="X84" s="118"/>
      <c r="Y84" s="118"/>
      <c r="Z84" s="116"/>
    </row>
    <row r="85" spans="1:27" ht="20.100000000000001" customHeight="1" x14ac:dyDescent="0.15">
      <c r="A85" s="92">
        <f>IF(OR(AND($I63="する",AND(TRIM($I85)&lt;&gt;"",NOT(AND(ISNUMBER(VALUE(SUBSTITUTE($I85,"-",""))),IFERROR(SEARCH("-",$I85),0)&gt;0)))), AND($I63="しない",NOT(ISBLANK($I85)))), 1001, 0)</f>
        <v>0</v>
      </c>
      <c r="B85" s="92"/>
      <c r="C85" s="111"/>
      <c r="D85" s="112">
        <v>10</v>
      </c>
      <c r="E85" s="87" t="s">
        <v>47</v>
      </c>
      <c r="I85" s="49"/>
      <c r="J85" s="49"/>
      <c r="K85" s="49"/>
      <c r="L85" s="49"/>
      <c r="M85" s="49"/>
      <c r="N85" s="118"/>
      <c r="O85" s="118"/>
      <c r="P85" s="118"/>
      <c r="Q85" s="118"/>
      <c r="R85" s="118"/>
      <c r="S85" s="118"/>
      <c r="T85" s="118"/>
      <c r="U85" s="118"/>
      <c r="V85" s="118"/>
      <c r="W85" s="118"/>
      <c r="X85" s="118"/>
      <c r="Y85" s="118"/>
      <c r="Z85" s="116"/>
    </row>
    <row r="86" spans="1:27" ht="20.100000000000001" customHeight="1" x14ac:dyDescent="0.15">
      <c r="A86" s="92"/>
      <c r="B86" s="92"/>
      <c r="C86" s="120"/>
      <c r="D86" s="117"/>
      <c r="E86" s="117"/>
      <c r="F86" s="117"/>
      <c r="G86" s="117"/>
      <c r="H86" s="117"/>
      <c r="I86" s="114"/>
      <c r="J86" s="119" t="s">
        <v>46</v>
      </c>
      <c r="K86" s="118"/>
      <c r="L86" s="118"/>
      <c r="M86" s="118"/>
      <c r="N86" s="118"/>
      <c r="O86" s="118"/>
      <c r="P86" s="118"/>
      <c r="Q86" s="118"/>
      <c r="R86" s="118"/>
      <c r="S86" s="118"/>
      <c r="T86" s="118"/>
      <c r="U86" s="118"/>
      <c r="V86" s="118"/>
      <c r="W86" s="118"/>
      <c r="X86" s="118"/>
      <c r="Y86" s="118"/>
      <c r="Z86" s="116"/>
    </row>
    <row r="87" spans="1:27" ht="20.100000000000001" customHeight="1" x14ac:dyDescent="0.15">
      <c r="A87" s="92">
        <f>IF(OR(AND($I63="する",OR(TRIM($I87)="", NOT(IFERROR(SEARCH("@",$I87),0)&gt;0))),AND($I63="しない",NOT(ISBLANK($I87)))), 1001, 0)</f>
        <v>0</v>
      </c>
      <c r="B87" s="92"/>
      <c r="C87" s="120"/>
      <c r="D87" s="112">
        <v>11</v>
      </c>
      <c r="E87" s="87" t="s">
        <v>48</v>
      </c>
      <c r="I87" s="49"/>
      <c r="J87" s="49"/>
      <c r="K87" s="49"/>
      <c r="L87" s="49"/>
      <c r="M87" s="49"/>
      <c r="N87" s="49"/>
      <c r="O87" s="49"/>
      <c r="P87" s="49"/>
      <c r="Q87" s="50"/>
      <c r="R87" s="49"/>
      <c r="S87" s="49"/>
      <c r="T87" s="49"/>
      <c r="U87" s="49"/>
      <c r="V87" s="49"/>
      <c r="W87" s="49"/>
      <c r="X87" s="49"/>
      <c r="Y87" s="49"/>
      <c r="Z87" s="116"/>
    </row>
    <row r="88" spans="1:27" ht="20.100000000000001" customHeight="1" x14ac:dyDescent="0.15">
      <c r="A88" s="92"/>
      <c r="B88" s="92"/>
      <c r="C88" s="120"/>
      <c r="D88" s="112"/>
      <c r="I88" s="114"/>
      <c r="J88" s="125" t="s">
        <v>244</v>
      </c>
      <c r="K88" s="142"/>
      <c r="L88" s="118"/>
      <c r="M88" s="118"/>
      <c r="N88" s="118"/>
      <c r="O88" s="118"/>
      <c r="P88" s="118"/>
      <c r="Q88" s="143"/>
      <c r="R88" s="118"/>
      <c r="S88" s="118"/>
      <c r="T88" s="118"/>
      <c r="U88" s="118"/>
      <c r="V88" s="118"/>
      <c r="W88" s="118"/>
      <c r="X88" s="118"/>
      <c r="Y88" s="118"/>
      <c r="Z88" s="117"/>
      <c r="AA88" s="128"/>
    </row>
    <row r="89" spans="1:27" ht="20.100000000000001" customHeight="1" x14ac:dyDescent="0.15">
      <c r="A89" s="92"/>
      <c r="B89" s="92"/>
      <c r="C89" s="131"/>
      <c r="D89" s="132"/>
      <c r="E89" s="132"/>
      <c r="F89" s="132"/>
      <c r="G89" s="132"/>
      <c r="H89" s="132"/>
      <c r="I89" s="144"/>
      <c r="J89" s="145"/>
      <c r="K89" s="146"/>
      <c r="L89" s="145"/>
      <c r="M89" s="145"/>
      <c r="N89" s="145"/>
      <c r="O89" s="145"/>
      <c r="P89" s="145"/>
      <c r="Q89" s="147"/>
      <c r="R89" s="145"/>
      <c r="S89" s="145"/>
      <c r="T89" s="145"/>
      <c r="U89" s="145"/>
      <c r="V89" s="145"/>
      <c r="W89" s="145"/>
      <c r="X89" s="145"/>
      <c r="Y89" s="145"/>
      <c r="Z89" s="132"/>
      <c r="AA89" s="128"/>
    </row>
    <row r="90" spans="1:27" ht="20.100000000000001" customHeight="1" x14ac:dyDescent="0.15">
      <c r="A90" s="92"/>
      <c r="B90" s="92"/>
      <c r="C90" s="117"/>
      <c r="D90" s="117"/>
      <c r="E90" s="117"/>
      <c r="F90" s="117"/>
      <c r="G90" s="117"/>
      <c r="H90" s="117"/>
      <c r="I90" s="136"/>
      <c r="J90" s="117"/>
      <c r="K90" s="148"/>
      <c r="L90" s="117"/>
      <c r="M90" s="117"/>
      <c r="N90" s="117"/>
      <c r="O90" s="117"/>
      <c r="P90" s="117"/>
      <c r="Q90" s="117"/>
      <c r="R90" s="117"/>
      <c r="S90" s="117"/>
      <c r="T90" s="117"/>
      <c r="U90" s="117"/>
      <c r="V90" s="117"/>
      <c r="W90" s="117"/>
      <c r="X90" s="117"/>
      <c r="Y90" s="117"/>
      <c r="Z90" s="117"/>
    </row>
    <row r="91" spans="1:27" ht="15.75" hidden="1" customHeight="1" x14ac:dyDescent="0.15">
      <c r="A91" s="92"/>
      <c r="B91" s="92"/>
      <c r="C91" s="117"/>
      <c r="D91" s="117"/>
      <c r="E91" s="117"/>
      <c r="F91" s="117"/>
      <c r="G91" s="117"/>
      <c r="H91" s="117"/>
      <c r="I91" s="136"/>
      <c r="J91" s="117"/>
      <c r="K91" s="148"/>
      <c r="L91" s="117"/>
      <c r="M91" s="117"/>
      <c r="N91" s="117"/>
      <c r="O91" s="117"/>
      <c r="P91" s="117"/>
      <c r="Q91" s="117"/>
      <c r="R91" s="117"/>
      <c r="S91" s="117"/>
      <c r="T91" s="117"/>
      <c r="U91" s="117"/>
      <c r="V91" s="117"/>
      <c r="W91" s="117"/>
      <c r="X91" s="117"/>
      <c r="Y91" s="117"/>
      <c r="Z91" s="117"/>
    </row>
    <row r="92" spans="1:27" ht="15.75" hidden="1" customHeight="1" x14ac:dyDescent="0.15">
      <c r="A92" s="92"/>
      <c r="B92" s="92"/>
      <c r="C92" s="117"/>
      <c r="D92" s="117"/>
      <c r="E92" s="117"/>
      <c r="F92" s="117"/>
      <c r="G92" s="117"/>
      <c r="H92" s="117"/>
      <c r="I92" s="136"/>
      <c r="J92" s="117"/>
      <c r="K92" s="148"/>
      <c r="L92" s="117"/>
      <c r="M92" s="117"/>
      <c r="N92" s="117"/>
      <c r="O92" s="117"/>
      <c r="P92" s="117"/>
      <c r="Q92" s="117"/>
      <c r="R92" s="117"/>
      <c r="S92" s="117"/>
      <c r="T92" s="117"/>
      <c r="U92" s="117"/>
      <c r="V92" s="117"/>
      <c r="W92" s="117"/>
      <c r="X92" s="117"/>
      <c r="Y92" s="117"/>
      <c r="Z92" s="117"/>
    </row>
    <row r="93" spans="1:27" ht="15.75" hidden="1" customHeight="1" x14ac:dyDescent="0.15">
      <c r="A93" s="92"/>
      <c r="B93" s="92"/>
      <c r="C93" s="117"/>
      <c r="D93" s="117"/>
      <c r="E93" s="117"/>
      <c r="F93" s="117"/>
      <c r="G93" s="117"/>
      <c r="H93" s="117"/>
      <c r="I93" s="136"/>
      <c r="J93" s="117"/>
      <c r="K93" s="148"/>
      <c r="L93" s="117"/>
      <c r="M93" s="117"/>
      <c r="N93" s="117"/>
      <c r="O93" s="117"/>
      <c r="P93" s="117"/>
      <c r="Q93" s="117"/>
      <c r="R93" s="117"/>
      <c r="S93" s="117"/>
      <c r="T93" s="117"/>
      <c r="U93" s="117"/>
      <c r="V93" s="117"/>
      <c r="W93" s="117"/>
      <c r="X93" s="117"/>
      <c r="Y93" s="117"/>
      <c r="Z93" s="117"/>
    </row>
    <row r="94" spans="1:27" ht="15.75" hidden="1" customHeight="1" x14ac:dyDescent="0.15">
      <c r="A94" s="92"/>
      <c r="B94" s="92"/>
      <c r="C94" s="117"/>
      <c r="D94" s="117"/>
      <c r="E94" s="117"/>
      <c r="F94" s="117"/>
      <c r="G94" s="117"/>
      <c r="H94" s="117"/>
      <c r="I94" s="136"/>
      <c r="J94" s="117"/>
      <c r="K94" s="148"/>
      <c r="L94" s="117"/>
      <c r="M94" s="117"/>
      <c r="N94" s="117"/>
      <c r="O94" s="117"/>
      <c r="P94" s="117"/>
      <c r="Q94" s="117"/>
      <c r="R94" s="117"/>
      <c r="S94" s="117"/>
      <c r="T94" s="117"/>
      <c r="U94" s="117"/>
      <c r="V94" s="117"/>
      <c r="W94" s="117"/>
      <c r="X94" s="117"/>
      <c r="Y94" s="117"/>
      <c r="Z94" s="117"/>
    </row>
    <row r="95" spans="1:27" ht="15.75" hidden="1" customHeight="1" x14ac:dyDescent="0.15">
      <c r="A95" s="92"/>
      <c r="B95" s="92"/>
      <c r="C95" s="117"/>
      <c r="D95" s="117"/>
      <c r="E95" s="117"/>
      <c r="F95" s="117"/>
      <c r="G95" s="117"/>
      <c r="H95" s="117"/>
      <c r="I95" s="136"/>
      <c r="J95" s="117"/>
      <c r="K95" s="148"/>
      <c r="L95" s="117"/>
      <c r="M95" s="117"/>
      <c r="N95" s="117"/>
      <c r="O95" s="117"/>
      <c r="P95" s="117"/>
      <c r="Q95" s="117"/>
      <c r="R95" s="117"/>
      <c r="S95" s="117"/>
      <c r="T95" s="117"/>
      <c r="U95" s="117"/>
      <c r="V95" s="117"/>
      <c r="W95" s="117"/>
      <c r="X95" s="117"/>
      <c r="Y95" s="117"/>
      <c r="Z95" s="117"/>
    </row>
    <row r="96" spans="1:27" ht="15.75" hidden="1" customHeight="1" x14ac:dyDescent="0.15">
      <c r="A96" s="92"/>
      <c r="B96" s="92"/>
      <c r="C96" s="117"/>
      <c r="D96" s="117"/>
      <c r="E96" s="117"/>
      <c r="F96" s="117"/>
      <c r="G96" s="117"/>
      <c r="H96" s="117"/>
      <c r="I96" s="136"/>
      <c r="J96" s="117"/>
      <c r="K96" s="148"/>
      <c r="L96" s="117"/>
      <c r="M96" s="117"/>
      <c r="N96" s="117"/>
      <c r="O96" s="117"/>
      <c r="P96" s="117"/>
      <c r="Q96" s="117"/>
      <c r="R96" s="117"/>
      <c r="S96" s="117"/>
      <c r="T96" s="117"/>
      <c r="U96" s="117"/>
      <c r="V96" s="117"/>
      <c r="W96" s="117"/>
      <c r="X96" s="117"/>
      <c r="Y96" s="117"/>
      <c r="Z96" s="117"/>
    </row>
    <row r="97" spans="1:26" ht="15.75" hidden="1" customHeight="1" x14ac:dyDescent="0.15">
      <c r="A97" s="92"/>
      <c r="B97" s="92"/>
      <c r="C97" s="117"/>
      <c r="D97" s="117"/>
      <c r="E97" s="117"/>
      <c r="F97" s="117"/>
      <c r="G97" s="117"/>
      <c r="H97" s="117"/>
      <c r="I97" s="136"/>
      <c r="J97" s="117"/>
      <c r="K97" s="148"/>
      <c r="L97" s="117"/>
      <c r="M97" s="117"/>
      <c r="N97" s="117"/>
      <c r="O97" s="117"/>
      <c r="P97" s="117"/>
      <c r="Q97" s="117"/>
      <c r="R97" s="117"/>
      <c r="S97" s="117"/>
      <c r="T97" s="117"/>
      <c r="U97" s="117"/>
      <c r="V97" s="117"/>
      <c r="W97" s="117"/>
      <c r="X97" s="117"/>
      <c r="Y97" s="117"/>
      <c r="Z97" s="117"/>
    </row>
    <row r="98" spans="1:26" ht="15.75" hidden="1" customHeight="1" x14ac:dyDescent="0.15">
      <c r="A98" s="92"/>
      <c r="B98" s="92"/>
      <c r="C98" s="117"/>
      <c r="D98" s="117"/>
      <c r="E98" s="117"/>
      <c r="F98" s="117"/>
      <c r="G98" s="117"/>
      <c r="H98" s="117"/>
      <c r="I98" s="136"/>
      <c r="J98" s="117"/>
      <c r="K98" s="148"/>
      <c r="L98" s="117"/>
      <c r="M98" s="117"/>
      <c r="N98" s="117"/>
      <c r="O98" s="117"/>
      <c r="P98" s="117"/>
      <c r="Q98" s="117"/>
      <c r="R98" s="117"/>
      <c r="S98" s="117"/>
      <c r="T98" s="117"/>
      <c r="U98" s="117"/>
      <c r="V98" s="117"/>
      <c r="W98" s="117"/>
      <c r="X98" s="117"/>
      <c r="Y98" s="117"/>
      <c r="Z98" s="117"/>
    </row>
    <row r="99" spans="1:26" ht="15.75" hidden="1" customHeight="1" x14ac:dyDescent="0.15">
      <c r="A99" s="92"/>
      <c r="B99" s="92"/>
      <c r="C99" s="117"/>
      <c r="D99" s="117"/>
      <c r="E99" s="117"/>
      <c r="F99" s="117"/>
      <c r="G99" s="117"/>
      <c r="H99" s="117"/>
      <c r="I99" s="136"/>
      <c r="J99" s="117"/>
      <c r="K99" s="148"/>
      <c r="L99" s="117"/>
      <c r="M99" s="117"/>
      <c r="N99" s="117"/>
      <c r="O99" s="117"/>
      <c r="P99" s="117"/>
      <c r="Q99" s="117"/>
      <c r="R99" s="117"/>
      <c r="S99" s="117"/>
      <c r="T99" s="117"/>
      <c r="U99" s="117"/>
      <c r="V99" s="117"/>
      <c r="W99" s="117"/>
      <c r="X99" s="117"/>
      <c r="Y99" s="117"/>
      <c r="Z99" s="117"/>
    </row>
    <row r="100" spans="1:26" ht="15.75" hidden="1" customHeight="1" x14ac:dyDescent="0.15">
      <c r="A100" s="92"/>
      <c r="B100" s="92"/>
      <c r="C100" s="117"/>
      <c r="D100" s="117"/>
      <c r="E100" s="117"/>
      <c r="F100" s="117"/>
      <c r="G100" s="117"/>
      <c r="H100" s="117"/>
      <c r="I100" s="136"/>
      <c r="J100" s="117"/>
      <c r="K100" s="148"/>
      <c r="L100" s="117"/>
      <c r="M100" s="117"/>
      <c r="N100" s="117"/>
      <c r="O100" s="117"/>
      <c r="P100" s="117"/>
      <c r="Q100" s="117"/>
      <c r="R100" s="117"/>
      <c r="S100" s="117"/>
      <c r="T100" s="117"/>
      <c r="U100" s="117"/>
      <c r="V100" s="117"/>
      <c r="W100" s="117"/>
      <c r="X100" s="117"/>
      <c r="Y100" s="117"/>
      <c r="Z100" s="117"/>
    </row>
    <row r="101" spans="1:26" ht="15.75" hidden="1" customHeight="1" x14ac:dyDescent="0.15">
      <c r="A101" s="92"/>
      <c r="B101" s="92"/>
      <c r="C101" s="117"/>
      <c r="D101" s="117"/>
      <c r="E101" s="117"/>
      <c r="F101" s="117"/>
      <c r="G101" s="117"/>
      <c r="H101" s="117"/>
      <c r="I101" s="136"/>
      <c r="J101" s="117"/>
      <c r="K101" s="148"/>
      <c r="L101" s="117"/>
      <c r="M101" s="117"/>
      <c r="N101" s="117"/>
      <c r="O101" s="117"/>
      <c r="P101" s="117"/>
      <c r="Q101" s="117"/>
      <c r="R101" s="117"/>
      <c r="S101" s="117"/>
      <c r="T101" s="117"/>
      <c r="U101" s="117"/>
      <c r="V101" s="117"/>
      <c r="W101" s="117"/>
      <c r="X101" s="117"/>
      <c r="Y101" s="117"/>
      <c r="Z101" s="117"/>
    </row>
    <row r="102" spans="1:26" ht="15.75" hidden="1" customHeight="1" x14ac:dyDescent="0.15">
      <c r="A102" s="92"/>
      <c r="B102" s="92"/>
      <c r="C102" s="117"/>
      <c r="D102" s="117"/>
      <c r="E102" s="117"/>
      <c r="F102" s="117"/>
      <c r="G102" s="117"/>
      <c r="H102" s="117"/>
      <c r="I102" s="136"/>
      <c r="J102" s="117"/>
      <c r="K102" s="148"/>
      <c r="L102" s="117"/>
      <c r="M102" s="117"/>
      <c r="N102" s="117"/>
      <c r="O102" s="117"/>
      <c r="P102" s="117"/>
      <c r="Q102" s="117"/>
      <c r="R102" s="117"/>
      <c r="S102" s="117"/>
      <c r="T102" s="117"/>
      <c r="U102" s="117"/>
      <c r="V102" s="117"/>
      <c r="W102" s="117"/>
      <c r="X102" s="117"/>
      <c r="Y102" s="117"/>
      <c r="Z102" s="117"/>
    </row>
    <row r="103" spans="1:26" ht="15.75" hidden="1" customHeight="1" x14ac:dyDescent="0.15">
      <c r="A103" s="92"/>
      <c r="B103" s="92"/>
      <c r="C103" s="117"/>
      <c r="D103" s="117"/>
      <c r="E103" s="117"/>
      <c r="F103" s="117"/>
      <c r="G103" s="117"/>
      <c r="H103" s="117"/>
      <c r="I103" s="136"/>
      <c r="J103" s="117"/>
      <c r="K103" s="148"/>
      <c r="L103" s="117"/>
      <c r="M103" s="117"/>
      <c r="N103" s="117"/>
      <c r="O103" s="117"/>
      <c r="P103" s="117"/>
      <c r="Q103" s="117"/>
      <c r="R103" s="117"/>
      <c r="S103" s="117"/>
      <c r="T103" s="117"/>
      <c r="U103" s="117"/>
      <c r="V103" s="117"/>
      <c r="W103" s="117"/>
      <c r="X103" s="117"/>
      <c r="Y103" s="117"/>
      <c r="Z103" s="117"/>
    </row>
    <row r="104" spans="1:26" ht="15.75" hidden="1" customHeight="1" x14ac:dyDescent="0.15">
      <c r="A104" s="92"/>
      <c r="B104" s="92"/>
      <c r="C104" s="117"/>
      <c r="D104" s="117"/>
      <c r="E104" s="117"/>
      <c r="F104" s="117"/>
      <c r="G104" s="117"/>
      <c r="H104" s="117"/>
      <c r="I104" s="136"/>
      <c r="J104" s="117"/>
      <c r="K104" s="148"/>
      <c r="L104" s="117"/>
      <c r="M104" s="117"/>
      <c r="N104" s="117"/>
      <c r="O104" s="117"/>
      <c r="P104" s="117"/>
      <c r="Q104" s="117"/>
      <c r="R104" s="117"/>
      <c r="S104" s="117"/>
      <c r="T104" s="117"/>
      <c r="U104" s="117"/>
      <c r="V104" s="117"/>
      <c r="W104" s="117"/>
      <c r="X104" s="117"/>
      <c r="Y104" s="117"/>
      <c r="Z104" s="117"/>
    </row>
    <row r="105" spans="1:26" ht="15.75" hidden="1" customHeight="1" x14ac:dyDescent="0.15">
      <c r="A105" s="92"/>
      <c r="B105" s="92"/>
      <c r="C105" s="117"/>
      <c r="D105" s="117"/>
      <c r="E105" s="117"/>
      <c r="F105" s="117"/>
      <c r="G105" s="117"/>
      <c r="H105" s="117"/>
      <c r="I105" s="136"/>
      <c r="J105" s="117"/>
      <c r="K105" s="148"/>
      <c r="L105" s="117"/>
      <c r="M105" s="117"/>
      <c r="N105" s="117"/>
      <c r="O105" s="117"/>
      <c r="P105" s="117"/>
      <c r="Q105" s="117"/>
      <c r="R105" s="117"/>
      <c r="S105" s="117"/>
      <c r="T105" s="117"/>
      <c r="U105" s="117"/>
      <c r="V105" s="117"/>
      <c r="W105" s="117"/>
      <c r="X105" s="117"/>
      <c r="Y105" s="117"/>
      <c r="Z105" s="117"/>
    </row>
    <row r="106" spans="1:26" ht="15.75" hidden="1" customHeight="1" x14ac:dyDescent="0.15">
      <c r="A106" s="92"/>
      <c r="B106" s="92"/>
      <c r="C106" s="117"/>
      <c r="D106" s="117"/>
      <c r="E106" s="117"/>
      <c r="F106" s="117"/>
      <c r="G106" s="117"/>
      <c r="H106" s="117"/>
      <c r="I106" s="136"/>
      <c r="J106" s="117"/>
      <c r="K106" s="148"/>
      <c r="L106" s="117"/>
      <c r="M106" s="117"/>
      <c r="N106" s="117"/>
      <c r="O106" s="117"/>
      <c r="P106" s="117"/>
      <c r="Q106" s="117"/>
      <c r="R106" s="117"/>
      <c r="S106" s="117"/>
      <c r="T106" s="117"/>
      <c r="U106" s="117"/>
      <c r="V106" s="117"/>
      <c r="W106" s="117"/>
      <c r="X106" s="117"/>
      <c r="Y106" s="117"/>
      <c r="Z106" s="117"/>
    </row>
    <row r="107" spans="1:26" ht="15.75" hidden="1" customHeight="1" x14ac:dyDescent="0.15">
      <c r="A107" s="92"/>
      <c r="B107" s="92"/>
      <c r="C107" s="117"/>
      <c r="D107" s="117"/>
      <c r="E107" s="117"/>
      <c r="F107" s="117"/>
      <c r="G107" s="117"/>
      <c r="H107" s="117"/>
      <c r="I107" s="136"/>
      <c r="J107" s="117"/>
      <c r="K107" s="148"/>
      <c r="L107" s="117"/>
      <c r="M107" s="117"/>
      <c r="N107" s="117"/>
      <c r="O107" s="117"/>
      <c r="P107" s="117"/>
      <c r="Q107" s="117"/>
      <c r="R107" s="117"/>
      <c r="S107" s="117"/>
      <c r="T107" s="117"/>
      <c r="U107" s="117"/>
      <c r="V107" s="117"/>
      <c r="W107" s="117"/>
      <c r="X107" s="117"/>
      <c r="Y107" s="117"/>
      <c r="Z107" s="117"/>
    </row>
    <row r="108" spans="1:26" ht="20.100000000000001" customHeight="1" x14ac:dyDescent="0.15">
      <c r="A108" s="92"/>
      <c r="B108" s="92"/>
      <c r="C108" s="117"/>
      <c r="D108" s="117"/>
      <c r="E108" s="117"/>
      <c r="F108" s="117"/>
      <c r="G108" s="117"/>
      <c r="H108" s="117"/>
      <c r="I108" s="136"/>
      <c r="J108" s="117"/>
      <c r="K108" s="148"/>
      <c r="L108" s="117"/>
      <c r="M108" s="117"/>
      <c r="N108" s="117"/>
      <c r="O108" s="117"/>
      <c r="P108" s="117"/>
      <c r="Q108" s="117"/>
      <c r="R108" s="117"/>
      <c r="S108" s="117"/>
      <c r="T108" s="117"/>
      <c r="U108" s="117"/>
      <c r="V108" s="117"/>
      <c r="W108" s="117"/>
      <c r="X108" s="117"/>
      <c r="Y108" s="117"/>
      <c r="Z108" s="117"/>
    </row>
    <row r="109" spans="1:26" ht="20.100000000000001" customHeight="1" x14ac:dyDescent="0.15">
      <c r="A109" s="92"/>
      <c r="B109" s="92"/>
      <c r="C109" s="104" t="s">
        <v>58</v>
      </c>
      <c r="D109" s="105"/>
      <c r="E109" s="105"/>
      <c r="F109" s="105"/>
      <c r="G109" s="105"/>
      <c r="H109" s="106"/>
      <c r="Q109" s="149"/>
    </row>
    <row r="110" spans="1:26" ht="15" customHeight="1" x14ac:dyDescent="0.15">
      <c r="A110" s="92"/>
      <c r="B110" s="92"/>
      <c r="C110" s="150"/>
      <c r="D110" s="151"/>
      <c r="E110" s="151"/>
      <c r="F110" s="151"/>
      <c r="G110" s="151"/>
      <c r="H110" s="151"/>
      <c r="I110" s="152"/>
      <c r="J110" s="109"/>
      <c r="K110" s="152"/>
      <c r="L110" s="109"/>
      <c r="M110" s="109"/>
      <c r="N110" s="109"/>
      <c r="O110" s="109"/>
      <c r="P110" s="109"/>
      <c r="Q110" s="153"/>
      <c r="R110" s="109"/>
      <c r="S110" s="109"/>
      <c r="T110" s="109"/>
      <c r="U110" s="109"/>
      <c r="V110" s="109"/>
      <c r="W110" s="109"/>
      <c r="X110" s="109"/>
      <c r="Y110" s="109"/>
      <c r="Z110" s="110"/>
    </row>
    <row r="111" spans="1:26" ht="30" customHeight="1" x14ac:dyDescent="0.15">
      <c r="A111" s="92"/>
      <c r="B111" s="92"/>
      <c r="C111" s="150"/>
      <c r="D111" s="154" t="s">
        <v>85</v>
      </c>
      <c r="E111" s="154"/>
      <c r="F111" s="154"/>
      <c r="G111" s="154"/>
      <c r="H111" s="154"/>
      <c r="I111" s="154"/>
      <c r="J111" s="154"/>
      <c r="K111" s="154"/>
      <c r="L111" s="154"/>
      <c r="M111" s="154"/>
      <c r="N111" s="154"/>
      <c r="O111" s="154"/>
      <c r="P111" s="154"/>
      <c r="Q111" s="154"/>
      <c r="R111" s="154"/>
      <c r="S111" s="154"/>
      <c r="T111" s="154"/>
      <c r="U111" s="154"/>
      <c r="V111" s="154"/>
      <c r="W111" s="154"/>
      <c r="X111" s="154"/>
      <c r="Y111" s="154"/>
      <c r="Z111" s="116"/>
    </row>
    <row r="112" spans="1:26" ht="20.100000000000001" customHeight="1" x14ac:dyDescent="0.15">
      <c r="A112" s="92">
        <f>IF(TRIM($I112)="", 1001, 0)</f>
        <v>1001</v>
      </c>
      <c r="B112" s="92"/>
      <c r="C112" s="111"/>
      <c r="D112" s="112">
        <v>1</v>
      </c>
      <c r="E112" s="87" t="s">
        <v>59</v>
      </c>
      <c r="I112" s="49"/>
      <c r="J112" s="49"/>
      <c r="K112" s="49"/>
      <c r="L112" s="49"/>
      <c r="M112" s="49"/>
      <c r="N112" s="49"/>
      <c r="O112" s="49"/>
      <c r="P112" s="49"/>
      <c r="Q112" s="64"/>
      <c r="R112" s="49"/>
      <c r="S112" s="49"/>
      <c r="T112" s="49"/>
      <c r="U112" s="49"/>
      <c r="V112" s="49"/>
      <c r="W112" s="49"/>
      <c r="X112" s="49"/>
      <c r="Y112" s="49"/>
      <c r="Z112" s="116"/>
    </row>
    <row r="113" spans="1:26" ht="20.100000000000001" customHeight="1" x14ac:dyDescent="0.15">
      <c r="A113" s="92"/>
      <c r="B113" s="92"/>
      <c r="C113" s="111"/>
      <c r="D113" s="112"/>
      <c r="E113" s="117"/>
      <c r="F113" s="117"/>
      <c r="G113" s="117"/>
      <c r="H113" s="117"/>
      <c r="I113" s="123"/>
      <c r="J113" s="119" t="s">
        <v>60</v>
      </c>
      <c r="K113" s="142"/>
      <c r="L113" s="118"/>
      <c r="M113" s="118"/>
      <c r="N113" s="118"/>
      <c r="O113" s="118"/>
      <c r="P113" s="118"/>
      <c r="Q113" s="155"/>
      <c r="R113" s="118"/>
      <c r="S113" s="118"/>
      <c r="T113" s="118"/>
      <c r="U113" s="118"/>
      <c r="V113" s="118"/>
      <c r="W113" s="118"/>
      <c r="X113" s="118"/>
      <c r="Y113" s="118"/>
      <c r="Z113" s="116"/>
    </row>
    <row r="114" spans="1:26" ht="20.100000000000001" customHeight="1" x14ac:dyDescent="0.15">
      <c r="A114" s="92">
        <f>IF(AND(TRIM($I114)&lt;&gt;"", NOT(OR(IFERROR(SEARCH(" ",$I114),0)&gt;0, IFERROR(SEARCH("　",$I114),0)&gt;0))), 1001, 0)</f>
        <v>0</v>
      </c>
      <c r="B114" s="92"/>
      <c r="C114" s="111"/>
      <c r="D114" s="112">
        <f>D112+1</f>
        <v>2</v>
      </c>
      <c r="E114" s="87" t="s">
        <v>61</v>
      </c>
      <c r="I114" s="49"/>
      <c r="J114" s="49"/>
      <c r="K114" s="49"/>
      <c r="L114" s="49"/>
      <c r="M114" s="49"/>
      <c r="N114" s="49"/>
      <c r="O114" s="49"/>
      <c r="P114" s="49"/>
      <c r="Q114" s="49"/>
      <c r="R114" s="49"/>
      <c r="S114" s="49"/>
      <c r="T114" s="49"/>
      <c r="U114" s="49"/>
      <c r="V114" s="49"/>
      <c r="W114" s="49"/>
      <c r="X114" s="49"/>
      <c r="Y114" s="49"/>
      <c r="Z114" s="116"/>
    </row>
    <row r="115" spans="1:26" ht="20.100000000000001" customHeight="1" x14ac:dyDescent="0.15">
      <c r="A115" s="92"/>
      <c r="B115" s="92"/>
      <c r="C115" s="111"/>
      <c r="D115" s="112"/>
      <c r="E115" s="117"/>
      <c r="F115" s="117"/>
      <c r="G115" s="117"/>
      <c r="H115" s="117"/>
      <c r="I115" s="123"/>
      <c r="J115" s="119" t="s">
        <v>40</v>
      </c>
      <c r="K115" s="119"/>
      <c r="L115" s="119"/>
      <c r="M115" s="119"/>
      <c r="N115" s="119"/>
      <c r="O115" s="119"/>
      <c r="P115" s="119"/>
      <c r="Q115" s="119"/>
      <c r="R115" s="119"/>
      <c r="S115" s="119"/>
      <c r="T115" s="119"/>
      <c r="U115" s="119"/>
      <c r="V115" s="119"/>
      <c r="W115" s="119"/>
      <c r="X115" s="119"/>
      <c r="Y115" s="119"/>
      <c r="Z115" s="116"/>
    </row>
    <row r="116" spans="1:26" ht="20.100000000000001" customHeight="1" x14ac:dyDescent="0.15">
      <c r="A116" s="92">
        <f>IF(OR(TRIM($I116)="", NOT(OR(IFERROR(SEARCH(" ",$I116),0)&gt;0, IFERROR(SEARCH("　",$I116),0)&gt;0))), 1001, 0)</f>
        <v>1001</v>
      </c>
      <c r="B116" s="92"/>
      <c r="C116" s="111"/>
      <c r="D116" s="112">
        <f>D114+1</f>
        <v>3</v>
      </c>
      <c r="E116" s="87" t="s">
        <v>62</v>
      </c>
      <c r="I116" s="49"/>
      <c r="J116" s="49"/>
      <c r="K116" s="49"/>
      <c r="L116" s="49"/>
      <c r="M116" s="49"/>
      <c r="N116" s="49"/>
      <c r="O116" s="49"/>
      <c r="P116" s="49"/>
      <c r="Q116" s="49"/>
      <c r="R116" s="49"/>
      <c r="S116" s="49"/>
      <c r="T116" s="49"/>
      <c r="U116" s="49"/>
      <c r="V116" s="49"/>
      <c r="W116" s="49"/>
      <c r="X116" s="49"/>
      <c r="Y116" s="49"/>
      <c r="Z116" s="116"/>
    </row>
    <row r="117" spans="1:26" ht="20.100000000000001" customHeight="1" x14ac:dyDescent="0.15">
      <c r="A117" s="92"/>
      <c r="B117" s="92"/>
      <c r="C117" s="111"/>
      <c r="D117" s="117"/>
      <c r="E117" s="117"/>
      <c r="F117" s="117"/>
      <c r="G117" s="117"/>
      <c r="H117" s="117"/>
      <c r="I117" s="123"/>
      <c r="J117" s="119" t="s">
        <v>42</v>
      </c>
      <c r="K117" s="119"/>
      <c r="L117" s="119"/>
      <c r="M117" s="119"/>
      <c r="N117" s="119"/>
      <c r="O117" s="119"/>
      <c r="P117" s="119"/>
      <c r="Q117" s="119"/>
      <c r="R117" s="119"/>
      <c r="S117" s="119"/>
      <c r="T117" s="119"/>
      <c r="U117" s="119"/>
      <c r="V117" s="119"/>
      <c r="W117" s="119"/>
      <c r="X117" s="119"/>
      <c r="Y117" s="119"/>
      <c r="Z117" s="116"/>
    </row>
    <row r="118" spans="1:26" ht="20.100000000000001" customHeight="1" x14ac:dyDescent="0.15">
      <c r="A118" s="92"/>
      <c r="B118" s="92"/>
      <c r="C118" s="111"/>
      <c r="D118" s="112">
        <f>D116+1</f>
        <v>4</v>
      </c>
      <c r="E118" s="87" t="s">
        <v>32</v>
      </c>
      <c r="I118" s="60"/>
      <c r="J118" s="61"/>
      <c r="K118" s="61"/>
      <c r="L118" s="61"/>
      <c r="M118" s="61"/>
      <c r="N118" s="117"/>
      <c r="O118" s="117"/>
      <c r="P118" s="117"/>
      <c r="Q118" s="117"/>
      <c r="R118" s="117"/>
      <c r="S118" s="117"/>
      <c r="T118" s="117"/>
      <c r="U118" s="117"/>
      <c r="V118" s="117"/>
      <c r="W118" s="117"/>
      <c r="X118" s="117"/>
      <c r="Y118" s="117"/>
      <c r="Z118" s="116"/>
    </row>
    <row r="119" spans="1:26" ht="20.100000000000001" customHeight="1" x14ac:dyDescent="0.15">
      <c r="A119" s="92"/>
      <c r="B119" s="92"/>
      <c r="C119" s="111"/>
      <c r="D119" s="112"/>
      <c r="E119" s="117"/>
      <c r="F119" s="117"/>
      <c r="G119" s="117"/>
      <c r="H119" s="117"/>
      <c r="I119" s="114"/>
      <c r="J119" s="119" t="s">
        <v>239</v>
      </c>
      <c r="K119" s="118"/>
      <c r="L119" s="118"/>
      <c r="M119" s="118"/>
      <c r="N119" s="118"/>
      <c r="O119" s="118"/>
      <c r="P119" s="118"/>
      <c r="Q119" s="118"/>
      <c r="R119" s="118"/>
      <c r="S119" s="118"/>
      <c r="T119" s="118"/>
      <c r="U119" s="118"/>
      <c r="V119" s="118"/>
      <c r="W119" s="118"/>
      <c r="X119" s="118"/>
      <c r="Y119" s="118"/>
      <c r="Z119" s="116"/>
    </row>
    <row r="120" spans="1:26" ht="20.100000000000001" customHeight="1" x14ac:dyDescent="0.15">
      <c r="A120" s="92">
        <f>IF(AND(TRIM($I120)&lt;&gt;"", AND(OR(ISERROR(FIND("@"&amp;LEFT($I120,3)&amp;"@", 都道府県3))=FALSE, ISERROR(FIND("@"&amp;LEFT($I120,4)&amp;"@",都道府県4))=FALSE))=FALSE), 1001, 0)</f>
        <v>0</v>
      </c>
      <c r="B120" s="92"/>
      <c r="C120" s="111"/>
      <c r="D120" s="112">
        <f>D118+1</f>
        <v>5</v>
      </c>
      <c r="E120" s="87" t="s">
        <v>33</v>
      </c>
      <c r="I120" s="62"/>
      <c r="J120" s="62"/>
      <c r="K120" s="62"/>
      <c r="L120" s="62"/>
      <c r="M120" s="62"/>
      <c r="N120" s="62"/>
      <c r="O120" s="62"/>
      <c r="P120" s="62"/>
      <c r="Q120" s="63"/>
      <c r="R120" s="62"/>
      <c r="S120" s="62"/>
      <c r="T120" s="62"/>
      <c r="U120" s="62"/>
      <c r="V120" s="62"/>
      <c r="W120" s="62"/>
      <c r="X120" s="62"/>
      <c r="Y120" s="62"/>
      <c r="Z120" s="116"/>
    </row>
    <row r="121" spans="1:26" ht="20.100000000000001" customHeight="1" x14ac:dyDescent="0.15">
      <c r="A121" s="92"/>
      <c r="B121" s="92"/>
      <c r="C121" s="111"/>
      <c r="D121" s="112"/>
      <c r="E121" s="117"/>
      <c r="F121" s="117"/>
      <c r="G121" s="117"/>
      <c r="H121" s="117"/>
      <c r="I121" s="114"/>
      <c r="J121" s="119" t="s">
        <v>63</v>
      </c>
      <c r="K121" s="118"/>
      <c r="L121" s="118"/>
      <c r="M121" s="118"/>
      <c r="N121" s="118"/>
      <c r="O121" s="118"/>
      <c r="P121" s="118"/>
      <c r="Q121" s="118"/>
      <c r="R121" s="118"/>
      <c r="S121" s="118"/>
      <c r="T121" s="118"/>
      <c r="U121" s="118"/>
      <c r="V121" s="118"/>
      <c r="W121" s="118"/>
      <c r="X121" s="118"/>
      <c r="Y121" s="118"/>
      <c r="Z121" s="116"/>
    </row>
    <row r="122" spans="1:26" ht="20.100000000000001" customHeight="1" x14ac:dyDescent="0.15">
      <c r="A122" s="92">
        <f>IF(NOT(AND(TRIM($I122)&lt;&gt;"",ISNUMBER(VALUE(SUBSTITUTE($I122,"-",""))), IFERROR(SEARCH("-",$I122),0)&gt;0)), 1001, 0)</f>
        <v>1001</v>
      </c>
      <c r="B122" s="92"/>
      <c r="C122" s="111"/>
      <c r="D122" s="112">
        <f>D120+1</f>
        <v>6</v>
      </c>
      <c r="E122" s="87" t="s">
        <v>43</v>
      </c>
      <c r="I122" s="49"/>
      <c r="J122" s="49"/>
      <c r="K122" s="49"/>
      <c r="L122" s="49"/>
      <c r="M122" s="49"/>
      <c r="O122" s="124" t="s">
        <v>44</v>
      </c>
      <c r="P122" s="1"/>
      <c r="Q122" s="87" t="s">
        <v>45</v>
      </c>
      <c r="Y122" s="118"/>
      <c r="Z122" s="116"/>
    </row>
    <row r="123" spans="1:26" ht="20.100000000000001" customHeight="1" x14ac:dyDescent="0.15">
      <c r="A123" s="92"/>
      <c r="B123" s="92"/>
      <c r="C123" s="120"/>
      <c r="D123" s="117"/>
      <c r="E123" s="117"/>
      <c r="F123" s="117"/>
      <c r="G123" s="117"/>
      <c r="H123" s="117"/>
      <c r="I123" s="114"/>
      <c r="J123" s="119" t="s">
        <v>246</v>
      </c>
      <c r="K123" s="118"/>
      <c r="L123" s="118"/>
      <c r="M123" s="118"/>
      <c r="N123" s="118"/>
      <c r="O123" s="118"/>
      <c r="P123" s="118"/>
      <c r="Q123" s="118"/>
      <c r="R123" s="118"/>
      <c r="S123" s="118"/>
      <c r="T123" s="118"/>
      <c r="U123" s="118"/>
      <c r="V123" s="118"/>
      <c r="W123" s="118"/>
      <c r="X123" s="118"/>
      <c r="Y123" s="118"/>
      <c r="Z123" s="116"/>
    </row>
    <row r="124" spans="1:26" ht="20.100000000000001" customHeight="1" x14ac:dyDescent="0.15">
      <c r="A124" s="92">
        <f>IF(AND(TRIM($I124)&lt;&gt;"", NOT(AND(ISNUMBER(VALUE(SUBSTITUTE($I124,"-",""))), IFERROR(SEARCH("-",$I124),0)&gt;0))), 1001, 0)</f>
        <v>0</v>
      </c>
      <c r="B124" s="92"/>
      <c r="C124" s="111"/>
      <c r="D124" s="112">
        <f>D122+1</f>
        <v>7</v>
      </c>
      <c r="E124" s="87" t="s">
        <v>47</v>
      </c>
      <c r="I124" s="49"/>
      <c r="J124" s="49"/>
      <c r="K124" s="49"/>
      <c r="L124" s="49"/>
      <c r="M124" s="49"/>
      <c r="N124" s="118"/>
      <c r="O124" s="118"/>
      <c r="P124" s="118"/>
      <c r="Q124" s="118"/>
      <c r="R124" s="118"/>
      <c r="S124" s="118"/>
      <c r="T124" s="118"/>
      <c r="U124" s="118"/>
      <c r="V124" s="118"/>
      <c r="W124" s="118"/>
      <c r="X124" s="118"/>
      <c r="Y124" s="118"/>
      <c r="Z124" s="116"/>
    </row>
    <row r="125" spans="1:26" ht="20.100000000000001" customHeight="1" x14ac:dyDescent="0.15">
      <c r="A125" s="92"/>
      <c r="B125" s="92"/>
      <c r="C125" s="120"/>
      <c r="D125" s="117"/>
      <c r="E125" s="117"/>
      <c r="F125" s="117"/>
      <c r="G125" s="117"/>
      <c r="H125" s="117"/>
      <c r="I125" s="114"/>
      <c r="J125" s="119" t="s">
        <v>64</v>
      </c>
      <c r="K125" s="118"/>
      <c r="L125" s="118"/>
      <c r="M125" s="118"/>
      <c r="N125" s="118"/>
      <c r="O125" s="118"/>
      <c r="P125" s="118"/>
      <c r="Q125" s="118"/>
      <c r="R125" s="118"/>
      <c r="S125" s="118"/>
      <c r="T125" s="118"/>
      <c r="U125" s="118"/>
      <c r="V125" s="118"/>
      <c r="W125" s="118"/>
      <c r="X125" s="118"/>
      <c r="Y125" s="118"/>
      <c r="Z125" s="116"/>
    </row>
    <row r="126" spans="1:26" ht="20.100000000000001" customHeight="1" x14ac:dyDescent="0.15">
      <c r="A126" s="92">
        <f>IF(AND(TRIM($I126)&lt;&gt;"", NOT(IFERROR(SEARCH("@",$I126),0)&gt;0)), 1001, 0)</f>
        <v>0</v>
      </c>
      <c r="B126" s="92"/>
      <c r="C126" s="111"/>
      <c r="D126" s="112">
        <f>D124+1</f>
        <v>8</v>
      </c>
      <c r="E126" s="87" t="s">
        <v>48</v>
      </c>
      <c r="I126" s="49"/>
      <c r="J126" s="49"/>
      <c r="K126" s="49"/>
      <c r="L126" s="49"/>
      <c r="M126" s="49"/>
      <c r="N126" s="49"/>
      <c r="O126" s="49"/>
      <c r="P126" s="49"/>
      <c r="Q126" s="50"/>
      <c r="R126" s="49"/>
      <c r="S126" s="49"/>
      <c r="T126" s="49"/>
      <c r="U126" s="49"/>
      <c r="V126" s="49"/>
      <c r="W126" s="49"/>
      <c r="X126" s="49"/>
      <c r="Y126" s="49"/>
      <c r="Z126" s="116"/>
    </row>
    <row r="127" spans="1:26" ht="20.100000000000001" customHeight="1" x14ac:dyDescent="0.15">
      <c r="A127" s="92"/>
      <c r="B127" s="92"/>
      <c r="C127" s="120"/>
      <c r="D127" s="117"/>
      <c r="E127" s="117"/>
      <c r="F127" s="117"/>
      <c r="G127" s="117"/>
      <c r="H127" s="117"/>
      <c r="I127" s="114"/>
      <c r="J127" s="119" t="s">
        <v>245</v>
      </c>
      <c r="K127" s="142"/>
      <c r="L127" s="118"/>
      <c r="M127" s="118"/>
      <c r="N127" s="118"/>
      <c r="O127" s="118"/>
      <c r="P127" s="118"/>
      <c r="Q127" s="143"/>
      <c r="R127" s="118"/>
      <c r="S127" s="118"/>
      <c r="T127" s="118"/>
      <c r="U127" s="118"/>
      <c r="V127" s="118"/>
      <c r="W127" s="118"/>
      <c r="X127" s="118"/>
      <c r="Y127" s="118"/>
      <c r="Z127" s="116"/>
    </row>
    <row r="128" spans="1:26" ht="20.100000000000001" customHeight="1" x14ac:dyDescent="0.15">
      <c r="A128" s="92"/>
      <c r="B128" s="92"/>
      <c r="C128" s="131"/>
      <c r="D128" s="132"/>
      <c r="E128" s="132"/>
      <c r="F128" s="132"/>
      <c r="G128" s="132"/>
      <c r="H128" s="132"/>
      <c r="I128" s="134"/>
      <c r="J128" s="133"/>
      <c r="K128" s="134"/>
      <c r="L128" s="133"/>
      <c r="M128" s="133"/>
      <c r="N128" s="133"/>
      <c r="O128" s="133"/>
      <c r="P128" s="133"/>
      <c r="Q128" s="156"/>
      <c r="R128" s="133"/>
      <c r="S128" s="133"/>
      <c r="T128" s="133"/>
      <c r="U128" s="133"/>
      <c r="V128" s="133"/>
      <c r="W128" s="133"/>
      <c r="X128" s="133"/>
      <c r="Y128" s="133"/>
      <c r="Z128" s="135"/>
    </row>
    <row r="129" spans="1:26" ht="20.100000000000001" customHeight="1" x14ac:dyDescent="0.15">
      <c r="A129" s="92"/>
      <c r="B129" s="92"/>
      <c r="C129" s="117"/>
      <c r="D129" s="117"/>
      <c r="E129" s="117"/>
      <c r="F129" s="117"/>
      <c r="G129" s="117"/>
      <c r="H129" s="117"/>
      <c r="I129" s="137"/>
      <c r="J129" s="137"/>
      <c r="K129" s="137"/>
      <c r="L129" s="137"/>
      <c r="M129" s="137"/>
      <c r="N129" s="137"/>
      <c r="O129" s="137"/>
      <c r="P129" s="137"/>
      <c r="Q129" s="157"/>
      <c r="R129" s="137"/>
      <c r="S129" s="137"/>
      <c r="T129" s="137"/>
      <c r="U129" s="137"/>
      <c r="V129" s="137"/>
      <c r="W129" s="137"/>
      <c r="X129" s="137"/>
      <c r="Y129" s="137"/>
      <c r="Z129" s="117"/>
    </row>
    <row r="130" spans="1:26" ht="15.75" hidden="1" customHeight="1" x14ac:dyDescent="0.15">
      <c r="A130" s="92"/>
      <c r="B130" s="92"/>
      <c r="C130" s="117"/>
      <c r="D130" s="117"/>
      <c r="E130" s="117"/>
      <c r="F130" s="117"/>
      <c r="G130" s="117"/>
      <c r="H130" s="117"/>
      <c r="I130" s="137"/>
      <c r="J130" s="137"/>
      <c r="K130" s="137"/>
      <c r="L130" s="137"/>
      <c r="M130" s="137"/>
      <c r="N130" s="137"/>
      <c r="O130" s="137"/>
      <c r="P130" s="137"/>
      <c r="Q130" s="157"/>
      <c r="R130" s="137"/>
      <c r="S130" s="137"/>
      <c r="T130" s="137"/>
      <c r="U130" s="137"/>
      <c r="V130" s="137"/>
      <c r="W130" s="137"/>
      <c r="X130" s="137"/>
      <c r="Y130" s="137"/>
      <c r="Z130" s="117"/>
    </row>
    <row r="131" spans="1:26" ht="15.75" hidden="1" customHeight="1" x14ac:dyDescent="0.15">
      <c r="A131" s="92"/>
      <c r="B131" s="92"/>
      <c r="C131" s="117"/>
      <c r="D131" s="117"/>
      <c r="E131" s="117"/>
      <c r="F131" s="117"/>
      <c r="G131" s="117"/>
      <c r="H131" s="117"/>
      <c r="I131" s="137"/>
      <c r="J131" s="137"/>
      <c r="K131" s="137"/>
      <c r="L131" s="137"/>
      <c r="M131" s="137"/>
      <c r="N131" s="137"/>
      <c r="O131" s="137"/>
      <c r="P131" s="137"/>
      <c r="Q131" s="157"/>
      <c r="R131" s="137"/>
      <c r="S131" s="137"/>
      <c r="T131" s="137"/>
      <c r="U131" s="137"/>
      <c r="V131" s="137"/>
      <c r="W131" s="137"/>
      <c r="X131" s="137"/>
      <c r="Y131" s="137"/>
      <c r="Z131" s="117"/>
    </row>
    <row r="132" spans="1:26" ht="15.75" hidden="1" customHeight="1" x14ac:dyDescent="0.15">
      <c r="A132" s="92"/>
      <c r="B132" s="92"/>
      <c r="C132" s="117"/>
      <c r="D132" s="117"/>
      <c r="E132" s="117"/>
      <c r="F132" s="117"/>
      <c r="G132" s="117"/>
      <c r="H132" s="117"/>
      <c r="I132" s="137"/>
      <c r="J132" s="137"/>
      <c r="K132" s="137"/>
      <c r="L132" s="137"/>
      <c r="M132" s="137"/>
      <c r="N132" s="137"/>
      <c r="O132" s="137"/>
      <c r="P132" s="137"/>
      <c r="Q132" s="157"/>
      <c r="R132" s="137"/>
      <c r="S132" s="137"/>
      <c r="T132" s="137"/>
      <c r="U132" s="137"/>
      <c r="V132" s="137"/>
      <c r="W132" s="137"/>
      <c r="X132" s="137"/>
      <c r="Y132" s="137"/>
      <c r="Z132" s="117"/>
    </row>
    <row r="133" spans="1:26" ht="15.75" hidden="1" customHeight="1" x14ac:dyDescent="0.15">
      <c r="A133" s="92"/>
      <c r="B133" s="92"/>
      <c r="C133" s="117"/>
      <c r="D133" s="117"/>
      <c r="E133" s="117"/>
      <c r="F133" s="117"/>
      <c r="G133" s="117"/>
      <c r="H133" s="117"/>
      <c r="I133" s="137"/>
      <c r="J133" s="137"/>
      <c r="K133" s="137"/>
      <c r="L133" s="137"/>
      <c r="M133" s="137"/>
      <c r="N133" s="137"/>
      <c r="O133" s="137"/>
      <c r="P133" s="137"/>
      <c r="Q133" s="157"/>
      <c r="R133" s="137"/>
      <c r="S133" s="137"/>
      <c r="T133" s="137"/>
      <c r="U133" s="137"/>
      <c r="V133" s="137"/>
      <c r="W133" s="137"/>
      <c r="X133" s="137"/>
      <c r="Y133" s="137"/>
      <c r="Z133" s="117"/>
    </row>
    <row r="134" spans="1:26" ht="15.75" hidden="1" customHeight="1" x14ac:dyDescent="0.15">
      <c r="A134" s="92"/>
      <c r="B134" s="92"/>
      <c r="C134" s="117"/>
      <c r="D134" s="117"/>
      <c r="E134" s="117"/>
      <c r="F134" s="117"/>
      <c r="G134" s="117"/>
      <c r="H134" s="117"/>
      <c r="I134" s="137"/>
      <c r="J134" s="137"/>
      <c r="K134" s="137"/>
      <c r="L134" s="137"/>
      <c r="M134" s="137"/>
      <c r="N134" s="137"/>
      <c r="O134" s="137"/>
      <c r="P134" s="137"/>
      <c r="Q134" s="157"/>
      <c r="R134" s="137"/>
      <c r="S134" s="137"/>
      <c r="T134" s="137"/>
      <c r="U134" s="137"/>
      <c r="V134" s="137"/>
      <c r="W134" s="137"/>
      <c r="X134" s="137"/>
      <c r="Y134" s="137"/>
      <c r="Z134" s="117"/>
    </row>
    <row r="135" spans="1:26" ht="15.75" hidden="1" customHeight="1" x14ac:dyDescent="0.15">
      <c r="A135" s="92"/>
      <c r="B135" s="92"/>
      <c r="C135" s="117"/>
      <c r="D135" s="117"/>
      <c r="E135" s="117"/>
      <c r="F135" s="117"/>
      <c r="G135" s="117"/>
      <c r="H135" s="117"/>
      <c r="I135" s="137"/>
      <c r="J135" s="137"/>
      <c r="K135" s="137"/>
      <c r="L135" s="137"/>
      <c r="M135" s="137"/>
      <c r="N135" s="137"/>
      <c r="O135" s="137"/>
      <c r="P135" s="137"/>
      <c r="Q135" s="157"/>
      <c r="R135" s="137"/>
      <c r="S135" s="137"/>
      <c r="T135" s="137"/>
      <c r="U135" s="137"/>
      <c r="V135" s="137"/>
      <c r="W135" s="137"/>
      <c r="X135" s="137"/>
      <c r="Y135" s="137"/>
      <c r="Z135" s="117"/>
    </row>
    <row r="136" spans="1:26" ht="15.75" hidden="1" customHeight="1" x14ac:dyDescent="0.15">
      <c r="A136" s="92"/>
      <c r="B136" s="92"/>
      <c r="C136" s="117"/>
      <c r="D136" s="117"/>
      <c r="E136" s="117"/>
      <c r="F136" s="117"/>
      <c r="G136" s="117"/>
      <c r="H136" s="117"/>
      <c r="I136" s="137"/>
      <c r="J136" s="137"/>
      <c r="K136" s="137"/>
      <c r="L136" s="137"/>
      <c r="M136" s="137"/>
      <c r="N136" s="137"/>
      <c r="O136" s="137"/>
      <c r="P136" s="137"/>
      <c r="Q136" s="157"/>
      <c r="R136" s="137"/>
      <c r="S136" s="137"/>
      <c r="T136" s="137"/>
      <c r="U136" s="137"/>
      <c r="V136" s="137"/>
      <c r="W136" s="137"/>
      <c r="X136" s="137"/>
      <c r="Y136" s="137"/>
      <c r="Z136" s="117"/>
    </row>
    <row r="137" spans="1:26" ht="15.75" hidden="1" customHeight="1" x14ac:dyDescent="0.15">
      <c r="A137" s="92"/>
      <c r="B137" s="92"/>
      <c r="C137" s="117"/>
      <c r="D137" s="117"/>
      <c r="E137" s="117"/>
      <c r="F137" s="117"/>
      <c r="G137" s="117"/>
      <c r="H137" s="117"/>
      <c r="I137" s="137"/>
      <c r="J137" s="137"/>
      <c r="K137" s="137"/>
      <c r="L137" s="137"/>
      <c r="M137" s="137"/>
      <c r="N137" s="137"/>
      <c r="O137" s="137"/>
      <c r="P137" s="137"/>
      <c r="Q137" s="157"/>
      <c r="R137" s="137"/>
      <c r="S137" s="137"/>
      <c r="T137" s="137"/>
      <c r="U137" s="137"/>
      <c r="V137" s="137"/>
      <c r="W137" s="137"/>
      <c r="X137" s="137"/>
      <c r="Y137" s="137"/>
      <c r="Z137" s="117"/>
    </row>
    <row r="138" spans="1:26" ht="15.75" hidden="1" customHeight="1" x14ac:dyDescent="0.15">
      <c r="A138" s="92"/>
      <c r="B138" s="92"/>
      <c r="C138" s="117"/>
      <c r="D138" s="117"/>
      <c r="E138" s="117"/>
      <c r="F138" s="117"/>
      <c r="G138" s="117"/>
      <c r="H138" s="117"/>
      <c r="I138" s="137"/>
      <c r="J138" s="137"/>
      <c r="K138" s="137"/>
      <c r="L138" s="137"/>
      <c r="M138" s="137"/>
      <c r="N138" s="137"/>
      <c r="O138" s="137"/>
      <c r="P138" s="137"/>
      <c r="Q138" s="157"/>
      <c r="R138" s="137"/>
      <c r="S138" s="137"/>
      <c r="T138" s="137"/>
      <c r="U138" s="137"/>
      <c r="V138" s="137"/>
      <c r="W138" s="137"/>
      <c r="X138" s="137"/>
      <c r="Y138" s="137"/>
      <c r="Z138" s="117"/>
    </row>
    <row r="139" spans="1:26" ht="15.75" hidden="1" customHeight="1" x14ac:dyDescent="0.15">
      <c r="A139" s="92"/>
      <c r="B139" s="92"/>
      <c r="C139" s="117"/>
      <c r="D139" s="117"/>
      <c r="E139" s="117"/>
      <c r="F139" s="117"/>
      <c r="G139" s="117"/>
      <c r="H139" s="117"/>
      <c r="I139" s="137"/>
      <c r="J139" s="137"/>
      <c r="K139" s="137"/>
      <c r="L139" s="137"/>
      <c r="M139" s="137"/>
      <c r="N139" s="137"/>
      <c r="O139" s="137"/>
      <c r="P139" s="137"/>
      <c r="Q139" s="157"/>
      <c r="R139" s="137"/>
      <c r="S139" s="137"/>
      <c r="T139" s="137"/>
      <c r="U139" s="137"/>
      <c r="V139" s="137"/>
      <c r="W139" s="137"/>
      <c r="X139" s="137"/>
      <c r="Y139" s="137"/>
      <c r="Z139" s="117"/>
    </row>
    <row r="140" spans="1:26" ht="15.75" hidden="1" customHeight="1" x14ac:dyDescent="0.15">
      <c r="A140" s="92"/>
      <c r="B140" s="92"/>
      <c r="C140" s="117"/>
      <c r="D140" s="117"/>
      <c r="E140" s="117"/>
      <c r="F140" s="117"/>
      <c r="G140" s="117"/>
      <c r="H140" s="117"/>
      <c r="I140" s="137"/>
      <c r="J140" s="137"/>
      <c r="K140" s="137"/>
      <c r="L140" s="137"/>
      <c r="M140" s="137"/>
      <c r="N140" s="137"/>
      <c r="O140" s="137"/>
      <c r="P140" s="137"/>
      <c r="Q140" s="157"/>
      <c r="R140" s="137"/>
      <c r="S140" s="137"/>
      <c r="T140" s="137"/>
      <c r="U140" s="137"/>
      <c r="V140" s="137"/>
      <c r="W140" s="137"/>
      <c r="X140" s="137"/>
      <c r="Y140" s="137"/>
      <c r="Z140" s="117"/>
    </row>
    <row r="141" spans="1:26" ht="15.75" hidden="1" customHeight="1" x14ac:dyDescent="0.15">
      <c r="A141" s="92"/>
      <c r="B141" s="92"/>
      <c r="C141" s="117"/>
      <c r="D141" s="117"/>
      <c r="E141" s="117"/>
      <c r="F141" s="117"/>
      <c r="G141" s="117"/>
      <c r="H141" s="117"/>
      <c r="I141" s="137"/>
      <c r="J141" s="137"/>
      <c r="K141" s="137"/>
      <c r="L141" s="137"/>
      <c r="M141" s="137"/>
      <c r="N141" s="137"/>
      <c r="O141" s="137"/>
      <c r="P141" s="137"/>
      <c r="Q141" s="157"/>
      <c r="R141" s="137"/>
      <c r="S141" s="137"/>
      <c r="T141" s="137"/>
      <c r="U141" s="137"/>
      <c r="V141" s="137"/>
      <c r="W141" s="137"/>
      <c r="X141" s="137"/>
      <c r="Y141" s="137"/>
      <c r="Z141" s="117"/>
    </row>
    <row r="142" spans="1:26" ht="15.75" hidden="1" customHeight="1" x14ac:dyDescent="0.15">
      <c r="A142" s="92"/>
      <c r="B142" s="92"/>
      <c r="C142" s="117"/>
      <c r="D142" s="117"/>
      <c r="E142" s="117"/>
      <c r="F142" s="117"/>
      <c r="G142" s="117"/>
      <c r="H142" s="117"/>
      <c r="I142" s="137"/>
      <c r="J142" s="137"/>
      <c r="K142" s="137"/>
      <c r="L142" s="137"/>
      <c r="M142" s="137"/>
      <c r="N142" s="137"/>
      <c r="O142" s="137"/>
      <c r="P142" s="137"/>
      <c r="Q142" s="157"/>
      <c r="R142" s="137"/>
      <c r="S142" s="137"/>
      <c r="T142" s="137"/>
      <c r="U142" s="137"/>
      <c r="V142" s="137"/>
      <c r="W142" s="137"/>
      <c r="X142" s="137"/>
      <c r="Y142" s="137"/>
      <c r="Z142" s="117"/>
    </row>
    <row r="143" spans="1:26" ht="15.75" hidden="1" customHeight="1" x14ac:dyDescent="0.15">
      <c r="A143" s="92"/>
      <c r="B143" s="92"/>
      <c r="C143" s="117"/>
      <c r="D143" s="117"/>
      <c r="E143" s="117"/>
      <c r="F143" s="117"/>
      <c r="G143" s="117"/>
      <c r="H143" s="117"/>
      <c r="I143" s="137"/>
      <c r="J143" s="137"/>
      <c r="K143" s="137"/>
      <c r="L143" s="137"/>
      <c r="M143" s="137"/>
      <c r="N143" s="137"/>
      <c r="O143" s="137"/>
      <c r="P143" s="137"/>
      <c r="Q143" s="157"/>
      <c r="R143" s="137"/>
      <c r="S143" s="137"/>
      <c r="T143" s="137"/>
      <c r="U143" s="137"/>
      <c r="V143" s="137"/>
      <c r="W143" s="137"/>
      <c r="X143" s="137"/>
      <c r="Y143" s="137"/>
      <c r="Z143" s="117"/>
    </row>
    <row r="144" spans="1:26" ht="15.75" hidden="1" customHeight="1" x14ac:dyDescent="0.15">
      <c r="A144" s="92"/>
      <c r="B144" s="92"/>
      <c r="C144" s="117"/>
      <c r="D144" s="117"/>
      <c r="E144" s="117"/>
      <c r="F144" s="117"/>
      <c r="G144" s="117"/>
      <c r="H144" s="117"/>
      <c r="I144" s="137"/>
      <c r="J144" s="137"/>
      <c r="K144" s="137"/>
      <c r="L144" s="137"/>
      <c r="M144" s="137"/>
      <c r="N144" s="137"/>
      <c r="O144" s="137"/>
      <c r="P144" s="137"/>
      <c r="Q144" s="157"/>
      <c r="R144" s="137"/>
      <c r="S144" s="137"/>
      <c r="T144" s="137"/>
      <c r="U144" s="137"/>
      <c r="V144" s="137"/>
      <c r="W144" s="137"/>
      <c r="X144" s="137"/>
      <c r="Y144" s="137"/>
      <c r="Z144" s="117"/>
    </row>
    <row r="145" spans="1:26" ht="15.75" hidden="1" customHeight="1" x14ac:dyDescent="0.15">
      <c r="A145" s="92"/>
      <c r="B145" s="92"/>
      <c r="C145" s="117"/>
      <c r="D145" s="117"/>
      <c r="E145" s="117"/>
      <c r="F145" s="117"/>
      <c r="G145" s="117"/>
      <c r="H145" s="117"/>
      <c r="I145" s="137"/>
      <c r="J145" s="137"/>
      <c r="K145" s="137"/>
      <c r="L145" s="137"/>
      <c r="M145" s="137"/>
      <c r="N145" s="137"/>
      <c r="O145" s="137"/>
      <c r="P145" s="137"/>
      <c r="Q145" s="157"/>
      <c r="R145" s="137"/>
      <c r="S145" s="137"/>
      <c r="T145" s="137"/>
      <c r="U145" s="137"/>
      <c r="V145" s="137"/>
      <c r="W145" s="137"/>
      <c r="X145" s="137"/>
      <c r="Y145" s="137"/>
      <c r="Z145" s="117"/>
    </row>
    <row r="146" spans="1:26" ht="15.75" hidden="1" customHeight="1" x14ac:dyDescent="0.15">
      <c r="A146" s="92"/>
      <c r="B146" s="92"/>
      <c r="C146" s="117"/>
      <c r="D146" s="117"/>
      <c r="E146" s="117"/>
      <c r="F146" s="117"/>
      <c r="G146" s="117"/>
      <c r="H146" s="117"/>
      <c r="I146" s="137"/>
      <c r="J146" s="137"/>
      <c r="K146" s="137"/>
      <c r="L146" s="137"/>
      <c r="M146" s="137"/>
      <c r="N146" s="137"/>
      <c r="O146" s="137"/>
      <c r="P146" s="137"/>
      <c r="Q146" s="157"/>
      <c r="R146" s="137"/>
      <c r="S146" s="137"/>
      <c r="T146" s="137"/>
      <c r="U146" s="137"/>
      <c r="V146" s="137"/>
      <c r="W146" s="137"/>
      <c r="X146" s="137"/>
      <c r="Y146" s="137"/>
      <c r="Z146" s="117"/>
    </row>
    <row r="147" spans="1:26" ht="15.75" hidden="1" customHeight="1" x14ac:dyDescent="0.15">
      <c r="A147" s="92"/>
      <c r="B147" s="92"/>
      <c r="C147" s="117"/>
      <c r="D147" s="117"/>
      <c r="E147" s="117"/>
      <c r="F147" s="117"/>
      <c r="G147" s="117"/>
      <c r="H147" s="117"/>
      <c r="I147" s="137"/>
      <c r="J147" s="137"/>
      <c r="K147" s="137"/>
      <c r="L147" s="137"/>
      <c r="M147" s="137"/>
      <c r="N147" s="137"/>
      <c r="O147" s="137"/>
      <c r="P147" s="137"/>
      <c r="Q147" s="157"/>
      <c r="R147" s="137"/>
      <c r="S147" s="137"/>
      <c r="T147" s="137"/>
      <c r="U147" s="137"/>
      <c r="V147" s="137"/>
      <c r="W147" s="137"/>
      <c r="X147" s="137"/>
      <c r="Y147" s="137"/>
      <c r="Z147" s="117"/>
    </row>
    <row r="148" spans="1:26" ht="15.75" hidden="1" customHeight="1" x14ac:dyDescent="0.15">
      <c r="A148" s="92"/>
      <c r="B148" s="92"/>
      <c r="C148" s="117"/>
      <c r="D148" s="117"/>
      <c r="E148" s="117"/>
      <c r="F148" s="117"/>
      <c r="G148" s="117"/>
      <c r="H148" s="117"/>
      <c r="I148" s="137"/>
      <c r="J148" s="137"/>
      <c r="K148" s="137"/>
      <c r="L148" s="137"/>
      <c r="M148" s="137"/>
      <c r="N148" s="137"/>
      <c r="O148" s="137"/>
      <c r="P148" s="137"/>
      <c r="Q148" s="157"/>
      <c r="R148" s="137"/>
      <c r="S148" s="137"/>
      <c r="T148" s="137"/>
      <c r="U148" s="137"/>
      <c r="V148" s="137"/>
      <c r="W148" s="137"/>
      <c r="X148" s="137"/>
      <c r="Y148" s="137"/>
      <c r="Z148" s="117"/>
    </row>
    <row r="149" spans="1:26" ht="20.100000000000001" customHeight="1" x14ac:dyDescent="0.15">
      <c r="A149" s="92"/>
      <c r="B149" s="92"/>
      <c r="C149" s="117"/>
      <c r="D149" s="117"/>
      <c r="E149" s="117"/>
      <c r="F149" s="117"/>
      <c r="G149" s="117"/>
      <c r="H149" s="117"/>
      <c r="I149" s="137"/>
      <c r="J149" s="117"/>
      <c r="K149" s="117"/>
      <c r="L149" s="117"/>
      <c r="M149" s="117"/>
      <c r="N149" s="117"/>
      <c r="O149" s="117"/>
      <c r="P149" s="117"/>
      <c r="Q149" s="158"/>
      <c r="R149" s="117"/>
      <c r="S149" s="117"/>
      <c r="T149" s="117"/>
      <c r="U149" s="117"/>
      <c r="V149" s="117"/>
      <c r="W149" s="117"/>
      <c r="X149" s="117"/>
      <c r="Y149" s="117"/>
      <c r="Z149" s="117"/>
    </row>
    <row r="150" spans="1:26" ht="20.100000000000001" customHeight="1" x14ac:dyDescent="0.15">
      <c r="A150" s="92"/>
      <c r="B150" s="92"/>
      <c r="C150" s="104" t="s">
        <v>65</v>
      </c>
      <c r="D150" s="105"/>
      <c r="E150" s="105"/>
      <c r="F150" s="105"/>
      <c r="G150" s="105"/>
      <c r="H150" s="106"/>
      <c r="I150" s="138"/>
      <c r="K150" s="138"/>
    </row>
    <row r="151" spans="1:26" ht="20.100000000000001" customHeight="1" x14ac:dyDescent="0.15">
      <c r="A151" s="92"/>
      <c r="B151" s="92"/>
      <c r="C151" s="107"/>
      <c r="D151" s="108"/>
      <c r="E151" s="108"/>
      <c r="F151" s="108"/>
      <c r="G151" s="108"/>
      <c r="H151" s="108"/>
      <c r="I151" s="109"/>
      <c r="J151" s="109"/>
      <c r="K151" s="109"/>
      <c r="L151" s="109"/>
      <c r="M151" s="109"/>
      <c r="N151" s="109"/>
      <c r="O151" s="109"/>
      <c r="P151" s="109"/>
      <c r="Q151" s="109"/>
      <c r="R151" s="109"/>
      <c r="S151" s="109"/>
      <c r="T151" s="109"/>
      <c r="U151" s="109"/>
      <c r="V151" s="109"/>
      <c r="W151" s="109"/>
      <c r="X151" s="109"/>
      <c r="Y151" s="109"/>
      <c r="Z151" s="110"/>
    </row>
    <row r="152" spans="1:26" ht="20.100000000000001" customHeight="1" x14ac:dyDescent="0.15">
      <c r="A152" s="92"/>
      <c r="B152" s="92"/>
      <c r="C152" s="107"/>
      <c r="D152" s="159" t="s">
        <v>66</v>
      </c>
      <c r="E152" s="139"/>
      <c r="F152" s="139"/>
      <c r="G152" s="139"/>
      <c r="H152" s="139"/>
      <c r="I152" s="139"/>
      <c r="J152" s="139"/>
      <c r="K152" s="139"/>
      <c r="L152" s="139"/>
      <c r="M152" s="139"/>
      <c r="N152" s="139"/>
      <c r="O152" s="139"/>
      <c r="P152" s="139"/>
      <c r="Q152" s="139"/>
      <c r="R152" s="139"/>
      <c r="S152" s="139"/>
      <c r="T152" s="139"/>
      <c r="U152" s="139"/>
      <c r="V152" s="139"/>
      <c r="W152" s="139"/>
      <c r="X152" s="118"/>
      <c r="Y152" s="117"/>
      <c r="Z152" s="116"/>
    </row>
    <row r="153" spans="1:26" ht="20.100000000000001" customHeight="1" x14ac:dyDescent="0.15">
      <c r="A153" s="92">
        <f>IF(AND($I153&lt;&gt;"しない", $I153&lt;&gt;"する"), 1001, 0)</f>
        <v>0</v>
      </c>
      <c r="B153" s="92"/>
      <c r="C153" s="111"/>
      <c r="D153" s="112">
        <v>1</v>
      </c>
      <c r="E153" s="117" t="s">
        <v>67</v>
      </c>
      <c r="F153" s="117"/>
      <c r="G153" s="117"/>
      <c r="H153" s="117"/>
      <c r="I153" s="49" t="s">
        <v>68</v>
      </c>
      <c r="J153" s="56"/>
      <c r="K153" s="56"/>
      <c r="L153" s="56"/>
      <c r="M153" s="56"/>
      <c r="N153" s="117"/>
      <c r="O153" s="117"/>
      <c r="P153" s="117"/>
      <c r="Q153" s="117"/>
      <c r="R153" s="117"/>
      <c r="S153" s="117"/>
      <c r="T153" s="117"/>
      <c r="U153" s="117"/>
      <c r="Z153" s="160"/>
    </row>
    <row r="154" spans="1:26" ht="20.100000000000001" customHeight="1" x14ac:dyDescent="0.15">
      <c r="A154" s="92"/>
      <c r="B154" s="92"/>
      <c r="C154" s="120"/>
      <c r="D154" s="117"/>
      <c r="E154" s="117"/>
      <c r="F154" s="117"/>
      <c r="G154" s="117"/>
      <c r="H154" s="117"/>
      <c r="I154" s="161"/>
      <c r="J154" s="119" t="s">
        <v>11</v>
      </c>
      <c r="K154" s="119"/>
      <c r="L154" s="119"/>
      <c r="M154" s="119"/>
      <c r="N154" s="119"/>
      <c r="O154" s="119"/>
      <c r="P154" s="119"/>
      <c r="Q154" s="119"/>
      <c r="R154" s="119"/>
      <c r="S154" s="119"/>
      <c r="T154" s="119"/>
      <c r="U154" s="117"/>
      <c r="Z154" s="160"/>
    </row>
    <row r="155" spans="1:26" ht="20.100000000000001" customHeight="1" x14ac:dyDescent="0.15">
      <c r="A155" s="92">
        <f>IF(AND($I153="する",OR(TRIM($I155)="", NOT(OR(IFERROR(SEARCH(" ",$I155),0)&gt;0, IFERROR(SEARCH("　",$I155),0)&gt;0)))), 1001, 0)</f>
        <v>0</v>
      </c>
      <c r="B155" s="92"/>
      <c r="C155" s="111"/>
      <c r="D155" s="112">
        <v>2</v>
      </c>
      <c r="E155" s="87" t="s">
        <v>61</v>
      </c>
      <c r="I155" s="49"/>
      <c r="J155" s="49"/>
      <c r="K155" s="49"/>
      <c r="L155" s="49"/>
      <c r="M155" s="49"/>
      <c r="N155" s="49"/>
      <c r="O155" s="49"/>
      <c r="P155" s="49"/>
      <c r="Q155" s="49"/>
      <c r="R155" s="49"/>
      <c r="S155" s="49"/>
      <c r="T155" s="49"/>
      <c r="U155" s="49"/>
      <c r="V155" s="49"/>
      <c r="W155" s="49"/>
      <c r="X155" s="49"/>
      <c r="Y155" s="49"/>
      <c r="Z155" s="116"/>
    </row>
    <row r="156" spans="1:26" ht="20.100000000000001" customHeight="1" x14ac:dyDescent="0.15">
      <c r="A156" s="92"/>
      <c r="B156" s="92"/>
      <c r="C156" s="111"/>
      <c r="D156" s="112"/>
      <c r="E156" s="117"/>
      <c r="F156" s="117"/>
      <c r="G156" s="117"/>
      <c r="H156" s="117"/>
      <c r="I156" s="123"/>
      <c r="J156" s="119" t="s">
        <v>40</v>
      </c>
      <c r="K156" s="119"/>
      <c r="L156" s="119"/>
      <c r="M156" s="119"/>
      <c r="N156" s="119"/>
      <c r="O156" s="119"/>
      <c r="P156" s="119"/>
      <c r="Q156" s="119"/>
      <c r="R156" s="119"/>
      <c r="S156" s="119"/>
      <c r="T156" s="119"/>
      <c r="U156" s="119"/>
      <c r="V156" s="119"/>
      <c r="W156" s="119"/>
      <c r="X156" s="119"/>
      <c r="Y156" s="119"/>
      <c r="Z156" s="116"/>
    </row>
    <row r="157" spans="1:26" ht="20.100000000000001" customHeight="1" x14ac:dyDescent="0.15">
      <c r="A157" s="92">
        <f>IF(AND($I153="する",OR(TRIM($I157)="", NOT(OR(IFERROR(SEARCH(" ",$I157),0)&gt;0, IFERROR(SEARCH("　",$I157),0)&gt;0)))), 1001, 0)</f>
        <v>0</v>
      </c>
      <c r="B157" s="92"/>
      <c r="C157" s="111"/>
      <c r="D157" s="112">
        <v>3</v>
      </c>
      <c r="E157" s="87" t="s">
        <v>62</v>
      </c>
      <c r="I157" s="49"/>
      <c r="J157" s="49"/>
      <c r="K157" s="49"/>
      <c r="L157" s="49"/>
      <c r="M157" s="49"/>
      <c r="N157" s="49"/>
      <c r="O157" s="49"/>
      <c r="P157" s="49"/>
      <c r="Q157" s="49"/>
      <c r="R157" s="49"/>
      <c r="S157" s="49"/>
      <c r="T157" s="49"/>
      <c r="U157" s="49"/>
      <c r="V157" s="49"/>
      <c r="W157" s="49"/>
      <c r="X157" s="49"/>
      <c r="Y157" s="49"/>
      <c r="Z157" s="116"/>
    </row>
    <row r="158" spans="1:26" ht="20.100000000000001" customHeight="1" x14ac:dyDescent="0.15">
      <c r="A158" s="92"/>
      <c r="B158" s="92"/>
      <c r="C158" s="120"/>
      <c r="D158" s="117"/>
      <c r="E158" s="117"/>
      <c r="F158" s="117"/>
      <c r="G158" s="117"/>
      <c r="H158" s="117"/>
      <c r="I158" s="123"/>
      <c r="J158" s="119" t="s">
        <v>42</v>
      </c>
      <c r="K158" s="119"/>
      <c r="L158" s="119"/>
      <c r="M158" s="119"/>
      <c r="N158" s="119"/>
      <c r="O158" s="119"/>
      <c r="P158" s="119"/>
      <c r="Q158" s="119"/>
      <c r="R158" s="119"/>
      <c r="S158" s="119"/>
      <c r="T158" s="119"/>
      <c r="U158" s="119"/>
      <c r="V158" s="119"/>
      <c r="W158" s="119"/>
      <c r="X158" s="119"/>
      <c r="Y158" s="119"/>
      <c r="Z158" s="116"/>
    </row>
    <row r="159" spans="1:26" ht="20.100000000000001" customHeight="1" x14ac:dyDescent="0.15">
      <c r="A159" s="92">
        <f>IF(AND($I153="する",OR(TRIM($I159)="", LEN($I159)&lt;&gt;8, NOT(ISNUMBER(VALUE(I159))), IFERROR(SEARCH("-", $I159),0)&gt;0)), 1001, 0)</f>
        <v>0</v>
      </c>
      <c r="B159" s="92"/>
      <c r="C159" s="111"/>
      <c r="D159" s="112">
        <v>4</v>
      </c>
      <c r="E159" s="87" t="s">
        <v>69</v>
      </c>
      <c r="I159" s="49"/>
      <c r="J159" s="49"/>
      <c r="K159" s="49"/>
      <c r="L159" s="49"/>
      <c r="M159" s="49"/>
      <c r="N159" s="117"/>
      <c r="O159" s="117"/>
      <c r="P159" s="117"/>
      <c r="Q159" s="117"/>
      <c r="R159" s="117"/>
      <c r="S159" s="117"/>
      <c r="T159" s="117"/>
      <c r="U159" s="117"/>
      <c r="V159" s="117"/>
      <c r="W159" s="117"/>
      <c r="X159" s="117"/>
      <c r="Y159" s="117"/>
      <c r="Z159" s="116"/>
    </row>
    <row r="160" spans="1:26" ht="20.100000000000001" customHeight="1" x14ac:dyDescent="0.15">
      <c r="A160" s="92"/>
      <c r="B160" s="92"/>
      <c r="C160" s="120"/>
      <c r="D160" s="117"/>
      <c r="E160" s="117"/>
      <c r="F160" s="117"/>
      <c r="G160" s="117"/>
      <c r="H160" s="117"/>
      <c r="I160" s="114"/>
      <c r="J160" s="119" t="s">
        <v>84</v>
      </c>
      <c r="K160" s="118"/>
      <c r="L160" s="118"/>
      <c r="M160" s="118"/>
      <c r="N160" s="118"/>
      <c r="O160" s="118"/>
      <c r="P160" s="118"/>
      <c r="Q160" s="118"/>
      <c r="R160" s="118"/>
      <c r="S160" s="118"/>
      <c r="T160" s="118"/>
      <c r="U160" s="118"/>
      <c r="V160" s="118"/>
      <c r="W160" s="118"/>
      <c r="X160" s="118"/>
      <c r="Y160" s="118"/>
      <c r="Z160" s="116"/>
    </row>
    <row r="161" spans="1:27" ht="20.100000000000001" customHeight="1" x14ac:dyDescent="0.15">
      <c r="A161" s="92">
        <f>IF(AND($I153="する",TRIM($I161)=""), 1001, 0)</f>
        <v>0</v>
      </c>
      <c r="B161" s="92"/>
      <c r="C161" s="111"/>
      <c r="D161" s="112">
        <v>5</v>
      </c>
      <c r="E161" s="87" t="s">
        <v>32</v>
      </c>
      <c r="I161" s="60"/>
      <c r="J161" s="61"/>
      <c r="K161" s="61"/>
      <c r="L161" s="61"/>
      <c r="M161" s="61"/>
      <c r="N161" s="117"/>
      <c r="O161" s="117"/>
      <c r="P161" s="117"/>
      <c r="Q161" s="117"/>
      <c r="R161" s="117"/>
      <c r="S161" s="117"/>
      <c r="T161" s="117"/>
      <c r="U161" s="117"/>
      <c r="V161" s="117"/>
      <c r="W161" s="117"/>
      <c r="X161" s="117"/>
      <c r="Y161" s="117"/>
      <c r="Z161" s="116"/>
    </row>
    <row r="162" spans="1:27" ht="20.100000000000001" customHeight="1" x14ac:dyDescent="0.15">
      <c r="A162" s="92"/>
      <c r="B162" s="92"/>
      <c r="C162" s="111"/>
      <c r="D162" s="112"/>
      <c r="E162" s="117"/>
      <c r="F162" s="117"/>
      <c r="G162" s="117"/>
      <c r="H162" s="117"/>
      <c r="I162" s="114"/>
      <c r="J162" s="119" t="s">
        <v>238</v>
      </c>
      <c r="K162" s="118"/>
      <c r="L162" s="118"/>
      <c r="M162" s="118"/>
      <c r="N162" s="118"/>
      <c r="O162" s="118"/>
      <c r="P162" s="118"/>
      <c r="Q162" s="118"/>
      <c r="R162" s="118"/>
      <c r="S162" s="118"/>
      <c r="T162" s="118"/>
      <c r="U162" s="118"/>
      <c r="V162" s="118"/>
      <c r="W162" s="118"/>
      <c r="X162" s="118"/>
      <c r="Y162" s="118"/>
      <c r="Z162" s="116"/>
    </row>
    <row r="163" spans="1:27" ht="20.100000000000001" customHeight="1" x14ac:dyDescent="0.15">
      <c r="A163" s="92">
        <f>IF(AND($I153="する",AND($I163&lt;&gt;"", OR(ISERROR(FIND("@"&amp;LEFT($I163,3)&amp;"@", 都道府県3))=FALSE, ISERROR(FIND("@"&amp;LEFT($I163,4)&amp;"@",都道府県4))=FALSE))=FALSE), 1001, 0)</f>
        <v>0</v>
      </c>
      <c r="B163" s="92"/>
      <c r="C163" s="111"/>
      <c r="D163" s="112">
        <v>6</v>
      </c>
      <c r="E163" s="87" t="s">
        <v>33</v>
      </c>
      <c r="I163" s="62"/>
      <c r="J163" s="62"/>
      <c r="K163" s="62"/>
      <c r="L163" s="62"/>
      <c r="M163" s="62"/>
      <c r="N163" s="62"/>
      <c r="O163" s="62"/>
      <c r="P163" s="62"/>
      <c r="Q163" s="63"/>
      <c r="R163" s="62"/>
      <c r="S163" s="62"/>
      <c r="T163" s="62"/>
      <c r="U163" s="62"/>
      <c r="V163" s="62"/>
      <c r="W163" s="62"/>
      <c r="X163" s="62"/>
      <c r="Y163" s="62"/>
      <c r="Z163" s="116"/>
    </row>
    <row r="164" spans="1:27" ht="20.100000000000001" customHeight="1" x14ac:dyDescent="0.15">
      <c r="A164" s="92"/>
      <c r="B164" s="92"/>
      <c r="C164" s="111"/>
      <c r="D164" s="112"/>
      <c r="E164" s="117"/>
      <c r="F164" s="117"/>
      <c r="G164" s="117"/>
      <c r="H164" s="117"/>
      <c r="I164" s="114"/>
      <c r="J164" s="119" t="s">
        <v>34</v>
      </c>
      <c r="K164" s="118"/>
      <c r="L164" s="118"/>
      <c r="M164" s="118"/>
      <c r="N164" s="118"/>
      <c r="O164" s="118"/>
      <c r="P164" s="118"/>
      <c r="Q164" s="118"/>
      <c r="R164" s="118"/>
      <c r="S164" s="118"/>
      <c r="T164" s="118"/>
      <c r="U164" s="118"/>
      <c r="V164" s="118"/>
      <c r="W164" s="118"/>
      <c r="X164" s="118"/>
      <c r="Y164" s="118"/>
      <c r="Z164" s="116"/>
    </row>
    <row r="165" spans="1:27" ht="20.100000000000001" customHeight="1" x14ac:dyDescent="0.15">
      <c r="A165" s="92">
        <f>IF(AND($I153="する",NOT(AND(TRIM($I165)&lt;&gt;"",ISNUMBER(VALUE(SUBSTITUTE($I165,"-",""))),IFERROR(SEARCH("-",$I165),0)&gt;0))), 1001, 0)</f>
        <v>0</v>
      </c>
      <c r="B165" s="92"/>
      <c r="C165" s="111"/>
      <c r="D165" s="112">
        <v>7</v>
      </c>
      <c r="E165" s="87" t="s">
        <v>43</v>
      </c>
      <c r="I165" s="49"/>
      <c r="J165" s="49"/>
      <c r="K165" s="49"/>
      <c r="L165" s="49"/>
      <c r="M165" s="49"/>
      <c r="Y165" s="118"/>
      <c r="Z165" s="116"/>
    </row>
    <row r="166" spans="1:27" ht="20.100000000000001" customHeight="1" x14ac:dyDescent="0.15">
      <c r="A166" s="92"/>
      <c r="B166" s="92"/>
      <c r="C166" s="120"/>
      <c r="D166" s="117"/>
      <c r="E166" s="117"/>
      <c r="F166" s="117"/>
      <c r="G166" s="117"/>
      <c r="H166" s="117"/>
      <c r="I166" s="114"/>
      <c r="J166" s="119" t="s">
        <v>46</v>
      </c>
      <c r="K166" s="118"/>
      <c r="L166" s="118"/>
      <c r="M166" s="118"/>
      <c r="N166" s="118"/>
      <c r="O166" s="118"/>
      <c r="P166" s="118"/>
      <c r="Q166" s="118"/>
      <c r="R166" s="118"/>
      <c r="S166" s="118"/>
      <c r="T166" s="118"/>
      <c r="U166" s="118"/>
      <c r="V166" s="118"/>
      <c r="W166" s="118"/>
      <c r="X166" s="118"/>
      <c r="Y166" s="118"/>
      <c r="Z166" s="116"/>
    </row>
    <row r="167" spans="1:27" ht="20.100000000000001" customHeight="1" x14ac:dyDescent="0.15">
      <c r="A167" s="92">
        <f>IF(AND($I153="する",AND(TRIM($I167)&lt;&gt;"",NOT(AND(ISNUMBER(VALUE(SUBSTITUTE($I167,"-",""))),IFERROR(SEARCH("-",$I167),0)&gt;0)))), 1001, 0)</f>
        <v>0</v>
      </c>
      <c r="B167" s="92"/>
      <c r="C167" s="111"/>
      <c r="D167" s="112">
        <v>8</v>
      </c>
      <c r="E167" s="87" t="s">
        <v>47</v>
      </c>
      <c r="I167" s="49"/>
      <c r="J167" s="49"/>
      <c r="K167" s="49"/>
      <c r="L167" s="49"/>
      <c r="M167" s="49"/>
      <c r="N167" s="118"/>
      <c r="O167" s="118"/>
      <c r="P167" s="118"/>
      <c r="Q167" s="118"/>
      <c r="R167" s="118"/>
      <c r="S167" s="118"/>
      <c r="T167" s="118"/>
      <c r="U167" s="118"/>
      <c r="V167" s="118"/>
      <c r="W167" s="118"/>
      <c r="X167" s="118"/>
      <c r="Y167" s="118"/>
      <c r="Z167" s="116"/>
    </row>
    <row r="168" spans="1:27" ht="20.100000000000001" customHeight="1" x14ac:dyDescent="0.15">
      <c r="A168" s="92"/>
      <c r="B168" s="92"/>
      <c r="C168" s="120"/>
      <c r="D168" s="117"/>
      <c r="E168" s="117"/>
      <c r="F168" s="117"/>
      <c r="G168" s="117"/>
      <c r="H168" s="117"/>
      <c r="I168" s="114"/>
      <c r="J168" s="119" t="s">
        <v>46</v>
      </c>
      <c r="K168" s="118"/>
      <c r="L168" s="118"/>
      <c r="M168" s="118"/>
      <c r="N168" s="118"/>
      <c r="O168" s="118"/>
      <c r="P168" s="118"/>
      <c r="Q168" s="118"/>
      <c r="R168" s="118"/>
      <c r="S168" s="118"/>
      <c r="T168" s="118"/>
      <c r="U168" s="118"/>
      <c r="V168" s="118"/>
      <c r="W168" s="118"/>
      <c r="X168" s="118"/>
      <c r="Y168" s="118"/>
      <c r="Z168" s="116"/>
    </row>
    <row r="169" spans="1:27" ht="20.100000000000001" customHeight="1" x14ac:dyDescent="0.15">
      <c r="A169" s="92">
        <f>IF(AND($I153="する",AND(TRIM($I169)&lt;&gt;"", NOT(IFERROR(SEARCH("@",$I169),0)&gt;0))), 1001, 0)</f>
        <v>0</v>
      </c>
      <c r="B169" s="92"/>
      <c r="C169" s="111"/>
      <c r="D169" s="112">
        <v>9</v>
      </c>
      <c r="E169" s="87" t="s">
        <v>48</v>
      </c>
      <c r="I169" s="49"/>
      <c r="J169" s="49"/>
      <c r="K169" s="49"/>
      <c r="L169" s="49"/>
      <c r="M169" s="49"/>
      <c r="N169" s="49"/>
      <c r="O169" s="49"/>
      <c r="P169" s="49"/>
      <c r="Q169" s="50"/>
      <c r="R169" s="49"/>
      <c r="S169" s="49"/>
      <c r="T169" s="49"/>
      <c r="U169" s="49"/>
      <c r="V169" s="49"/>
      <c r="W169" s="49"/>
      <c r="X169" s="49"/>
      <c r="Y169" s="49"/>
      <c r="Z169" s="116"/>
    </row>
    <row r="170" spans="1:27" ht="20.100000000000001" customHeight="1" x14ac:dyDescent="0.15">
      <c r="A170" s="92"/>
      <c r="B170" s="92"/>
      <c r="C170" s="120"/>
      <c r="D170" s="117"/>
      <c r="E170" s="117"/>
      <c r="F170" s="117"/>
      <c r="G170" s="117"/>
      <c r="H170" s="117"/>
      <c r="I170" s="114"/>
      <c r="J170" s="125" t="s">
        <v>244</v>
      </c>
      <c r="K170" s="142"/>
      <c r="L170" s="118"/>
      <c r="M170" s="118"/>
      <c r="N170" s="118"/>
      <c r="O170" s="118"/>
      <c r="P170" s="118"/>
      <c r="Q170" s="143"/>
      <c r="R170" s="118"/>
      <c r="S170" s="118"/>
      <c r="T170" s="118"/>
      <c r="U170" s="118"/>
      <c r="V170" s="118"/>
      <c r="W170" s="118"/>
      <c r="X170" s="118"/>
      <c r="Y170" s="118"/>
      <c r="Z170" s="116"/>
    </row>
    <row r="171" spans="1:27" ht="20.100000000000001" customHeight="1" x14ac:dyDescent="0.15">
      <c r="A171" s="92"/>
      <c r="B171" s="92"/>
      <c r="C171" s="131"/>
      <c r="D171" s="132"/>
      <c r="E171" s="132"/>
      <c r="F171" s="132"/>
      <c r="G171" s="132"/>
      <c r="H171" s="132"/>
      <c r="I171" s="133"/>
      <c r="J171" s="133"/>
      <c r="K171" s="134"/>
      <c r="L171" s="133"/>
      <c r="M171" s="133"/>
      <c r="N171" s="133"/>
      <c r="O171" s="133"/>
      <c r="P171" s="133"/>
      <c r="Q171" s="133"/>
      <c r="R171" s="133"/>
      <c r="S171" s="133"/>
      <c r="T171" s="133"/>
      <c r="U171" s="133"/>
      <c r="V171" s="133"/>
      <c r="W171" s="133"/>
      <c r="X171" s="133"/>
      <c r="Y171" s="162"/>
      <c r="Z171" s="135"/>
      <c r="AA171" s="149"/>
    </row>
    <row r="172" spans="1:27" ht="20.100000000000001" customHeight="1" x14ac:dyDescent="0.15">
      <c r="A172" s="92"/>
      <c r="B172" s="92"/>
      <c r="C172" s="117"/>
      <c r="D172" s="117"/>
      <c r="E172" s="117"/>
      <c r="F172" s="117"/>
      <c r="G172" s="117"/>
      <c r="H172" s="117"/>
      <c r="I172" s="137"/>
      <c r="J172" s="137"/>
      <c r="K172" s="137"/>
      <c r="L172" s="137"/>
      <c r="M172" s="137"/>
      <c r="N172" s="137"/>
      <c r="O172" s="137"/>
      <c r="P172" s="137"/>
      <c r="Q172" s="137"/>
      <c r="R172" s="137"/>
      <c r="S172" s="137"/>
      <c r="T172" s="137"/>
      <c r="U172" s="137"/>
      <c r="V172" s="137"/>
      <c r="W172" s="137"/>
      <c r="X172" s="137"/>
      <c r="Y172" s="163"/>
      <c r="Z172" s="117"/>
      <c r="AA172" s="149"/>
    </row>
    <row r="173" spans="1:27" ht="20.100000000000001" customHeight="1" x14ac:dyDescent="0.15">
      <c r="A173" s="92"/>
      <c r="B173" s="92"/>
      <c r="C173" s="117"/>
      <c r="D173" s="117"/>
      <c r="E173" s="117"/>
      <c r="F173" s="117"/>
      <c r="G173" s="117"/>
      <c r="H173" s="117"/>
      <c r="I173" s="164"/>
      <c r="J173" s="137"/>
      <c r="K173" s="137"/>
      <c r="L173" s="137"/>
      <c r="M173" s="137"/>
      <c r="N173" s="163"/>
      <c r="O173" s="137"/>
      <c r="P173" s="137"/>
      <c r="Q173" s="137"/>
      <c r="R173" s="163"/>
      <c r="S173" s="137"/>
      <c r="T173" s="137"/>
      <c r="U173" s="137"/>
      <c r="V173" s="137"/>
      <c r="W173" s="137"/>
      <c r="X173" s="137"/>
      <c r="Y173" s="137"/>
      <c r="Z173" s="137"/>
      <c r="AA173" s="137"/>
    </row>
    <row r="174" spans="1:27" ht="20.100000000000001" customHeight="1" x14ac:dyDescent="0.15">
      <c r="A174" s="92"/>
      <c r="B174" s="92"/>
      <c r="C174" s="104" t="s">
        <v>9</v>
      </c>
      <c r="D174" s="105"/>
      <c r="E174" s="105"/>
      <c r="F174" s="105"/>
      <c r="G174" s="105"/>
      <c r="H174" s="106"/>
      <c r="I174" s="165"/>
      <c r="J174" s="166"/>
      <c r="K174" s="166"/>
      <c r="L174" s="166"/>
      <c r="M174" s="166"/>
      <c r="N174" s="166"/>
      <c r="O174" s="166"/>
      <c r="P174" s="166"/>
      <c r="Q174" s="166"/>
      <c r="R174" s="166"/>
      <c r="S174" s="166"/>
      <c r="T174" s="166"/>
      <c r="U174" s="166"/>
      <c r="V174" s="166"/>
      <c r="W174" s="166"/>
      <c r="X174" s="166"/>
      <c r="Y174" s="166"/>
      <c r="Z174" s="166"/>
    </row>
    <row r="175" spans="1:27" ht="20.100000000000001" customHeight="1" x14ac:dyDescent="0.15">
      <c r="A175" s="92"/>
      <c r="B175" s="92"/>
      <c r="C175" s="167"/>
      <c r="D175" s="168"/>
      <c r="E175" s="168"/>
      <c r="F175" s="168"/>
      <c r="G175" s="168"/>
      <c r="H175" s="168"/>
      <c r="Z175" s="160"/>
      <c r="AA175" s="128"/>
    </row>
    <row r="176" spans="1:27" ht="20.100000000000001" customHeight="1" x14ac:dyDescent="0.15">
      <c r="A176" s="92">
        <f>IF(TRIM($I176)="", 1001, 0)</f>
        <v>1001</v>
      </c>
      <c r="B176" s="92"/>
      <c r="C176" s="107"/>
      <c r="D176" s="112">
        <v>1</v>
      </c>
      <c r="E176" s="87" t="s">
        <v>251</v>
      </c>
      <c r="I176" s="49"/>
      <c r="J176" s="45"/>
      <c r="K176" s="45"/>
      <c r="L176" s="45"/>
      <c r="M176" s="45"/>
      <c r="Z176" s="160"/>
    </row>
    <row r="177" spans="1:26" ht="20.100000000000001" customHeight="1" x14ac:dyDescent="0.15">
      <c r="A177" s="103"/>
      <c r="B177" s="92"/>
      <c r="C177" s="107"/>
      <c r="D177" s="169"/>
      <c r="E177" s="170"/>
      <c r="F177" s="170"/>
      <c r="G177" s="170"/>
      <c r="H177" s="171"/>
      <c r="I177" s="170"/>
      <c r="J177" s="119" t="s">
        <v>11</v>
      </c>
      <c r="K177" s="119"/>
      <c r="L177" s="119"/>
      <c r="M177" s="119"/>
      <c r="N177" s="119"/>
      <c r="O177" s="119"/>
      <c r="P177" s="119"/>
      <c r="Q177" s="119"/>
      <c r="R177" s="119"/>
      <c r="S177" s="119"/>
      <c r="T177" s="119"/>
      <c r="U177" s="119"/>
      <c r="V177" s="119"/>
      <c r="W177" s="119"/>
      <c r="X177" s="119"/>
      <c r="Y177" s="119"/>
      <c r="Z177" s="160"/>
    </row>
    <row r="178" spans="1:26" ht="20.100000000000001" customHeight="1" x14ac:dyDescent="0.15">
      <c r="A178" s="92">
        <f>IF(TRIM($I178)="", 1001, 0)</f>
        <v>1001</v>
      </c>
      <c r="B178" s="92"/>
      <c r="C178" s="107"/>
      <c r="D178" s="112">
        <v>2</v>
      </c>
      <c r="E178" s="87" t="s">
        <v>252</v>
      </c>
      <c r="I178" s="49"/>
      <c r="J178" s="45"/>
      <c r="K178" s="45"/>
      <c r="L178" s="45"/>
      <c r="M178" s="45"/>
      <c r="Z178" s="160"/>
    </row>
    <row r="179" spans="1:26" ht="20.100000000000001" customHeight="1" x14ac:dyDescent="0.15">
      <c r="A179" s="103"/>
      <c r="B179" s="92"/>
      <c r="C179" s="107"/>
      <c r="D179" s="169"/>
      <c r="E179" s="170"/>
      <c r="F179" s="170"/>
      <c r="G179" s="170"/>
      <c r="H179" s="171"/>
      <c r="I179" s="170"/>
      <c r="J179" s="119" t="s">
        <v>253</v>
      </c>
      <c r="K179" s="119"/>
      <c r="L179" s="119"/>
      <c r="M179" s="119"/>
      <c r="N179" s="119"/>
      <c r="O179" s="119"/>
      <c r="P179" s="119"/>
      <c r="Q179" s="119"/>
      <c r="R179" s="119"/>
      <c r="S179" s="119"/>
      <c r="T179" s="119"/>
      <c r="U179" s="119"/>
      <c r="V179" s="119"/>
      <c r="W179" s="119"/>
      <c r="X179" s="119"/>
      <c r="Y179" s="119"/>
      <c r="Z179" s="160"/>
    </row>
    <row r="180" spans="1:26" ht="20.100000000000001" customHeight="1" x14ac:dyDescent="0.15">
      <c r="A180" s="92"/>
      <c r="B180" s="92"/>
      <c r="C180" s="111"/>
      <c r="D180" s="112">
        <v>3</v>
      </c>
      <c r="E180" s="117" t="s">
        <v>1</v>
      </c>
      <c r="F180" s="117"/>
      <c r="P180" s="172"/>
      <c r="Q180" s="173"/>
      <c r="R180" s="173"/>
      <c r="S180" s="173"/>
      <c r="T180" s="173"/>
      <c r="U180" s="173"/>
      <c r="V180" s="173"/>
      <c r="W180" s="173"/>
      <c r="X180" s="173"/>
      <c r="Y180" s="173"/>
      <c r="Z180" s="116"/>
    </row>
    <row r="181" spans="1:26" ht="45" customHeight="1" x14ac:dyDescent="0.15">
      <c r="A181" s="92"/>
      <c r="B181" s="92"/>
      <c r="C181" s="111"/>
      <c r="D181" s="112"/>
      <c r="E181" s="174" t="s">
        <v>30</v>
      </c>
      <c r="F181" s="174"/>
      <c r="G181" s="174"/>
      <c r="H181" s="174"/>
      <c r="I181" s="174"/>
      <c r="J181" s="174"/>
      <c r="K181" s="174"/>
      <c r="L181" s="174"/>
      <c r="M181" s="174"/>
      <c r="N181" s="174"/>
      <c r="O181" s="174"/>
      <c r="P181" s="174"/>
      <c r="Q181" s="174"/>
      <c r="R181" s="174"/>
      <c r="S181" s="174"/>
      <c r="T181" s="174"/>
      <c r="U181" s="174"/>
      <c r="V181" s="174"/>
      <c r="W181" s="174"/>
      <c r="X181" s="174"/>
      <c r="Y181" s="174"/>
      <c r="Z181" s="116"/>
    </row>
    <row r="182" spans="1:26" ht="20.100000000000001" customHeight="1" x14ac:dyDescent="0.15">
      <c r="A182" s="92">
        <f>IF(COUNTIF($K183:$K186,"○")&gt;1, 1001, 0)</f>
        <v>0</v>
      </c>
      <c r="B182" s="320"/>
      <c r="C182" s="111"/>
      <c r="D182" s="112"/>
      <c r="E182" s="175" t="s">
        <v>3</v>
      </c>
      <c r="F182" s="176"/>
      <c r="G182" s="176"/>
      <c r="H182" s="176"/>
      <c r="I182" s="176"/>
      <c r="J182" s="177"/>
      <c r="K182" s="178" t="s">
        <v>12</v>
      </c>
      <c r="L182" s="179"/>
      <c r="M182" s="180"/>
      <c r="N182" s="181" t="s">
        <v>4</v>
      </c>
      <c r="O182" s="182"/>
      <c r="P182" s="182"/>
      <c r="Q182" s="182"/>
      <c r="R182" s="182"/>
      <c r="S182" s="182"/>
      <c r="T182" s="182"/>
      <c r="U182" s="182"/>
      <c r="V182" s="183"/>
      <c r="W182" s="184" t="s">
        <v>5</v>
      </c>
      <c r="X182" s="185"/>
      <c r="Y182" s="186"/>
      <c r="Z182" s="116"/>
    </row>
    <row r="183" spans="1:26" ht="20.100000000000001" customHeight="1" x14ac:dyDescent="0.15">
      <c r="A183" s="92"/>
      <c r="B183" s="92"/>
      <c r="C183" s="111"/>
      <c r="D183" s="187"/>
      <c r="E183" s="188" t="s">
        <v>13</v>
      </c>
      <c r="F183" s="189"/>
      <c r="G183" s="189"/>
      <c r="H183" s="189"/>
      <c r="I183" s="189"/>
      <c r="J183" s="190"/>
      <c r="K183" s="57"/>
      <c r="L183" s="58"/>
      <c r="M183" s="59"/>
      <c r="N183" s="191"/>
      <c r="O183" s="192"/>
      <c r="P183" s="192"/>
      <c r="Q183" s="192"/>
      <c r="R183" s="192"/>
      <c r="S183" s="192"/>
      <c r="T183" s="192"/>
      <c r="U183" s="192"/>
      <c r="V183" s="193"/>
      <c r="W183" s="194"/>
      <c r="X183" s="195"/>
      <c r="Y183" s="196"/>
      <c r="Z183" s="116"/>
    </row>
    <row r="184" spans="1:26" ht="20.100000000000001" customHeight="1" x14ac:dyDescent="0.15">
      <c r="A184" s="92">
        <f>IF(AND($K184="○",TRIM($N184)=""), 1001, 0)</f>
        <v>0</v>
      </c>
      <c r="B184" s="92"/>
      <c r="C184" s="111"/>
      <c r="D184" s="187"/>
      <c r="E184" s="197" t="s">
        <v>14</v>
      </c>
      <c r="F184" s="198"/>
      <c r="G184" s="198"/>
      <c r="H184" s="198"/>
      <c r="I184" s="198"/>
      <c r="J184" s="199"/>
      <c r="K184" s="51"/>
      <c r="L184" s="52"/>
      <c r="M184" s="53"/>
      <c r="N184" s="54"/>
      <c r="O184" s="30"/>
      <c r="P184" s="30"/>
      <c r="Q184" s="30"/>
      <c r="R184" s="30"/>
      <c r="S184" s="30"/>
      <c r="T184" s="30"/>
      <c r="U184" s="30"/>
      <c r="V184" s="55"/>
      <c r="W184" s="200"/>
      <c r="X184" s="201"/>
      <c r="Y184" s="202"/>
      <c r="Z184" s="116"/>
    </row>
    <row r="185" spans="1:26" ht="20.100000000000001" customHeight="1" x14ac:dyDescent="0.15">
      <c r="A185" s="92">
        <f>IF(AND($K185="○",TRIM($N185)=""), 1001, 0)</f>
        <v>0</v>
      </c>
      <c r="B185" s="92"/>
      <c r="C185" s="111"/>
      <c r="D185" s="187"/>
      <c r="E185" s="197" t="s">
        <v>15</v>
      </c>
      <c r="F185" s="198"/>
      <c r="G185" s="198"/>
      <c r="H185" s="198"/>
      <c r="I185" s="198"/>
      <c r="J185" s="199"/>
      <c r="K185" s="51"/>
      <c r="L185" s="52"/>
      <c r="M185" s="53"/>
      <c r="N185" s="54"/>
      <c r="O185" s="30"/>
      <c r="P185" s="30"/>
      <c r="Q185" s="30"/>
      <c r="R185" s="30"/>
      <c r="S185" s="30"/>
      <c r="T185" s="30"/>
      <c r="U185" s="30"/>
      <c r="V185" s="55"/>
      <c r="W185" s="203">
        <v>100</v>
      </c>
      <c r="X185" s="204"/>
      <c r="Y185" s="205" t="s">
        <v>6</v>
      </c>
      <c r="Z185" s="116"/>
    </row>
    <row r="186" spans="1:26" ht="20.100000000000001" customHeight="1" x14ac:dyDescent="0.15">
      <c r="A186" s="92">
        <f>IF(AND($K186="○",OR(TRIM($N186)="",TRIM($W186)="")), 1001, 0)</f>
        <v>0</v>
      </c>
      <c r="B186" s="92"/>
      <c r="C186" s="111"/>
      <c r="D186" s="187"/>
      <c r="E186" s="206" t="s">
        <v>16</v>
      </c>
      <c r="F186" s="207"/>
      <c r="G186" s="207"/>
      <c r="H186" s="207"/>
      <c r="I186" s="207"/>
      <c r="J186" s="208"/>
      <c r="K186" s="65"/>
      <c r="L186" s="66"/>
      <c r="M186" s="67"/>
      <c r="N186" s="54"/>
      <c r="O186" s="30"/>
      <c r="P186" s="30"/>
      <c r="Q186" s="30"/>
      <c r="R186" s="30"/>
      <c r="S186" s="30"/>
      <c r="T186" s="30"/>
      <c r="U186" s="30"/>
      <c r="V186" s="55"/>
      <c r="W186" s="71"/>
      <c r="X186" s="72"/>
      <c r="Y186" s="209" t="s">
        <v>6</v>
      </c>
      <c r="Z186" s="116"/>
    </row>
    <row r="187" spans="1:26" ht="20.100000000000001" customHeight="1" x14ac:dyDescent="0.15">
      <c r="A187" s="92"/>
      <c r="B187" s="92"/>
      <c r="C187" s="111"/>
      <c r="D187" s="187"/>
      <c r="E187" s="210"/>
      <c r="F187" s="211"/>
      <c r="G187" s="211"/>
      <c r="H187" s="211"/>
      <c r="I187" s="211"/>
      <c r="J187" s="212"/>
      <c r="K187" s="68"/>
      <c r="L187" s="69"/>
      <c r="M187" s="70"/>
      <c r="N187" s="73"/>
      <c r="O187" s="32"/>
      <c r="P187" s="32"/>
      <c r="Q187" s="32"/>
      <c r="R187" s="32"/>
      <c r="S187" s="32"/>
      <c r="T187" s="32"/>
      <c r="U187" s="32"/>
      <c r="V187" s="74"/>
      <c r="W187" s="75"/>
      <c r="X187" s="76"/>
      <c r="Y187" s="213" t="s">
        <v>6</v>
      </c>
      <c r="Z187" s="116"/>
    </row>
    <row r="188" spans="1:26" ht="20.100000000000001" customHeight="1" x14ac:dyDescent="0.15">
      <c r="A188" s="92"/>
      <c r="B188" s="92"/>
      <c r="C188" s="111"/>
      <c r="D188" s="112"/>
      <c r="E188" s="214"/>
      <c r="F188" s="214"/>
      <c r="G188" s="214"/>
      <c r="H188" s="214"/>
      <c r="I188" s="214"/>
      <c r="J188" s="214"/>
      <c r="K188" s="118"/>
      <c r="L188" s="118"/>
      <c r="M188" s="118"/>
      <c r="N188" s="118"/>
      <c r="O188" s="118"/>
      <c r="P188" s="118"/>
      <c r="Q188" s="118"/>
      <c r="R188" s="118"/>
      <c r="S188" s="118"/>
      <c r="T188" s="118"/>
      <c r="U188" s="118"/>
      <c r="V188" s="118"/>
      <c r="W188" s="118"/>
      <c r="X188" s="118"/>
      <c r="Y188" s="118"/>
      <c r="Z188" s="116"/>
    </row>
    <row r="189" spans="1:26" ht="20.100000000000001" customHeight="1" x14ac:dyDescent="0.15">
      <c r="A189" s="92">
        <f>IF(TRIM($I189)="", 1001, 0)</f>
        <v>1001</v>
      </c>
      <c r="B189" s="92"/>
      <c r="C189" s="111"/>
      <c r="D189" s="112">
        <v>4</v>
      </c>
      <c r="E189" s="87" t="s">
        <v>0</v>
      </c>
      <c r="I189" s="38"/>
      <c r="J189" s="38"/>
      <c r="K189" s="38"/>
      <c r="L189" s="38"/>
      <c r="M189" s="38"/>
      <c r="N189" s="117" t="s">
        <v>17</v>
      </c>
      <c r="O189" s="117"/>
      <c r="P189" s="117"/>
      <c r="Q189" s="117"/>
      <c r="R189" s="117"/>
      <c r="S189" s="117"/>
      <c r="T189" s="117"/>
      <c r="U189" s="117"/>
      <c r="V189" s="117"/>
      <c r="W189" s="117"/>
      <c r="X189" s="117"/>
      <c r="Y189" s="117"/>
      <c r="Z189" s="116"/>
    </row>
    <row r="190" spans="1:26" ht="45" customHeight="1" x14ac:dyDescent="0.15">
      <c r="A190" s="92"/>
      <c r="B190" s="92"/>
      <c r="C190" s="120"/>
      <c r="D190" s="117"/>
      <c r="E190" s="117"/>
      <c r="F190" s="117"/>
      <c r="G190" s="117"/>
      <c r="H190" s="117"/>
      <c r="I190" s="114"/>
      <c r="J190" s="140" t="s">
        <v>89</v>
      </c>
      <c r="K190" s="215"/>
      <c r="L190" s="215"/>
      <c r="M190" s="215"/>
      <c r="N190" s="215"/>
      <c r="O190" s="215"/>
      <c r="P190" s="215"/>
      <c r="Q190" s="215"/>
      <c r="R190" s="215"/>
      <c r="S190" s="215"/>
      <c r="T190" s="215"/>
      <c r="U190" s="215"/>
      <c r="V190" s="215"/>
      <c r="W190" s="215"/>
      <c r="X190" s="215"/>
      <c r="Y190" s="215"/>
      <c r="Z190" s="116"/>
    </row>
    <row r="191" spans="1:26" ht="20.100000000000001" customHeight="1" x14ac:dyDescent="0.15">
      <c r="A191" s="92"/>
      <c r="B191" s="92"/>
      <c r="C191" s="111"/>
      <c r="D191" s="112">
        <v>5</v>
      </c>
      <c r="E191" s="87" t="s">
        <v>18</v>
      </c>
      <c r="I191" s="39"/>
      <c r="J191" s="45"/>
      <c r="K191" s="45"/>
      <c r="L191" s="45"/>
      <c r="M191" s="45"/>
      <c r="N191" s="117"/>
      <c r="O191" s="117"/>
      <c r="P191" s="117"/>
      <c r="Q191" s="117"/>
      <c r="R191" s="117"/>
      <c r="S191" s="117"/>
      <c r="T191" s="117"/>
      <c r="U191" s="117"/>
      <c r="V191" s="117"/>
      <c r="W191" s="117"/>
      <c r="X191" s="117"/>
      <c r="Y191" s="117"/>
      <c r="Z191" s="116"/>
    </row>
    <row r="192" spans="1:26" ht="20.100000000000001" customHeight="1" x14ac:dyDescent="0.15">
      <c r="A192" s="92"/>
      <c r="B192" s="92"/>
      <c r="C192" s="120"/>
      <c r="D192" s="117"/>
      <c r="E192" s="117"/>
      <c r="F192" s="117"/>
      <c r="G192" s="117"/>
      <c r="H192" s="117"/>
      <c r="I192" s="114"/>
      <c r="J192" s="119" t="str">
        <f>日付例&amp;"　年月日を入力してください。個人の場合や設立日が1900/3/31以前の場合は、入力不要です。"</f>
        <v>例)2025/4/1、R7/4/1　年月日を入力してください。個人の場合や設立日が1900/3/31以前の場合は、入力不要です。</v>
      </c>
      <c r="K192" s="118"/>
      <c r="L192" s="118"/>
      <c r="M192" s="118"/>
      <c r="N192" s="118"/>
      <c r="O192" s="118"/>
      <c r="P192" s="118"/>
      <c r="Q192" s="118"/>
      <c r="R192" s="118"/>
      <c r="S192" s="118"/>
      <c r="T192" s="118"/>
      <c r="U192" s="118"/>
      <c r="V192" s="118"/>
      <c r="W192" s="118"/>
      <c r="X192" s="118"/>
      <c r="Y192" s="118"/>
      <c r="Z192" s="116"/>
    </row>
    <row r="193" spans="1:27" ht="20.100000000000001" customHeight="1" x14ac:dyDescent="0.15">
      <c r="A193" s="92"/>
      <c r="B193" s="92"/>
      <c r="C193" s="111"/>
      <c r="D193" s="112">
        <v>6</v>
      </c>
      <c r="E193" s="87" t="s">
        <v>70</v>
      </c>
      <c r="F193" s="117"/>
      <c r="G193" s="117"/>
      <c r="H193" s="117"/>
      <c r="I193" s="39"/>
      <c r="J193" s="45"/>
      <c r="K193" s="45"/>
      <c r="L193" s="45"/>
      <c r="M193" s="45"/>
      <c r="N193" s="216"/>
      <c r="O193" s="173"/>
      <c r="P193" s="173"/>
      <c r="Q193" s="173"/>
      <c r="R193" s="173"/>
      <c r="S193" s="173"/>
      <c r="T193" s="173"/>
      <c r="U193" s="173"/>
      <c r="V193" s="173"/>
      <c r="W193" s="173"/>
      <c r="X193" s="173"/>
      <c r="Y193" s="173"/>
      <c r="Z193" s="217"/>
      <c r="AA193" s="120"/>
    </row>
    <row r="194" spans="1:27" ht="20.100000000000001" customHeight="1" x14ac:dyDescent="0.15">
      <c r="A194" s="92"/>
      <c r="B194" s="92"/>
      <c r="C194" s="111"/>
      <c r="D194" s="112"/>
      <c r="E194" s="117"/>
      <c r="F194" s="117"/>
      <c r="G194" s="117"/>
      <c r="H194" s="117"/>
      <c r="I194" s="218"/>
      <c r="J194" s="119" t="str">
        <f>日付例&amp;"　年月日を入力してください。創業日が1900/3/31以前の場合は、入力不要です。"</f>
        <v>例)2025/4/1、R7/4/1　年月日を入力してください。創業日が1900/3/31以前の場合は、入力不要です。</v>
      </c>
      <c r="K194" s="119"/>
      <c r="L194" s="119"/>
      <c r="M194" s="127"/>
      <c r="N194" s="219"/>
      <c r="O194" s="119"/>
      <c r="P194" s="127"/>
      <c r="Q194" s="119"/>
      <c r="R194" s="119"/>
      <c r="S194" s="119"/>
      <c r="T194" s="119"/>
      <c r="U194" s="119"/>
      <c r="V194" s="119"/>
      <c r="W194" s="119"/>
      <c r="X194" s="119"/>
      <c r="Y194" s="119"/>
      <c r="Z194" s="130"/>
      <c r="AA194" s="120"/>
    </row>
    <row r="195" spans="1:27" ht="20.100000000000001" customHeight="1" x14ac:dyDescent="0.15">
      <c r="A195" s="92"/>
      <c r="B195" s="92"/>
      <c r="C195" s="111"/>
      <c r="D195" s="112">
        <v>7</v>
      </c>
      <c r="E195" s="117" t="s">
        <v>19</v>
      </c>
      <c r="F195" s="117"/>
      <c r="G195" s="117"/>
      <c r="H195" s="117"/>
      <c r="I195" s="39"/>
      <c r="J195" s="40"/>
      <c r="K195" s="40"/>
      <c r="L195" s="40"/>
      <c r="M195" s="40"/>
      <c r="N195" s="220" t="s">
        <v>20</v>
      </c>
      <c r="O195" s="39"/>
      <c r="P195" s="50"/>
      <c r="Q195" s="50"/>
      <c r="R195" s="50"/>
      <c r="S195" s="221" t="s">
        <v>21</v>
      </c>
      <c r="U195" s="173"/>
      <c r="V195" s="173"/>
      <c r="W195" s="173"/>
      <c r="X195" s="173"/>
      <c r="Y195" s="173"/>
      <c r="Z195" s="217"/>
      <c r="AA195" s="120"/>
    </row>
    <row r="196" spans="1:27" ht="20.100000000000001" customHeight="1" x14ac:dyDescent="0.15">
      <c r="A196" s="92"/>
      <c r="B196" s="92"/>
      <c r="C196" s="111"/>
      <c r="D196" s="112"/>
      <c r="E196" s="214" t="s">
        <v>22</v>
      </c>
      <c r="F196" s="117"/>
      <c r="G196" s="117"/>
      <c r="H196" s="117"/>
      <c r="I196" s="218"/>
      <c r="J196" s="119" t="str">
        <f>日付例&amp;"　年月日を入力してください。"</f>
        <v>例)2025/4/1、R7/4/1　年月日を入力してください。</v>
      </c>
      <c r="K196" s="119"/>
      <c r="L196" s="119"/>
      <c r="M196" s="127"/>
      <c r="N196" s="219"/>
      <c r="O196" s="119"/>
      <c r="P196" s="127"/>
      <c r="Q196" s="119"/>
      <c r="R196" s="119"/>
      <c r="S196" s="119"/>
      <c r="T196" s="119"/>
      <c r="U196" s="119"/>
      <c r="V196" s="119"/>
      <c r="W196" s="119"/>
      <c r="X196" s="119"/>
      <c r="Y196" s="119"/>
      <c r="Z196" s="130"/>
      <c r="AA196" s="120"/>
    </row>
    <row r="197" spans="1:27" ht="20.100000000000001" customHeight="1" x14ac:dyDescent="0.15">
      <c r="A197" s="92"/>
      <c r="B197" s="92"/>
      <c r="C197" s="111"/>
      <c r="D197" s="112">
        <v>8</v>
      </c>
      <c r="E197" s="222" t="s">
        <v>86</v>
      </c>
      <c r="F197" s="117"/>
      <c r="G197" s="117"/>
      <c r="H197" s="117"/>
      <c r="I197" s="39"/>
      <c r="J197" s="40"/>
      <c r="K197" s="40"/>
      <c r="L197" s="40"/>
      <c r="M197" s="40"/>
      <c r="N197" s="223"/>
      <c r="O197" s="173"/>
      <c r="P197" s="172"/>
      <c r="Q197" s="173"/>
      <c r="R197" s="173"/>
      <c r="S197" s="173"/>
      <c r="T197" s="173"/>
      <c r="U197" s="173"/>
      <c r="V197" s="173"/>
      <c r="W197" s="173"/>
      <c r="X197" s="173"/>
      <c r="Y197" s="173"/>
      <c r="Z197" s="217"/>
      <c r="AA197" s="120"/>
    </row>
    <row r="198" spans="1:27" ht="20.100000000000001" customHeight="1" x14ac:dyDescent="0.15">
      <c r="A198" s="92"/>
      <c r="B198" s="92"/>
      <c r="C198" s="111"/>
      <c r="D198" s="112"/>
      <c r="E198" s="214" t="s">
        <v>71</v>
      </c>
      <c r="F198" s="117"/>
      <c r="G198" s="117"/>
      <c r="H198" s="117"/>
      <c r="I198" s="224"/>
      <c r="J198" s="119" t="str">
        <f>日付例&amp;"　年月日を入力してください。"</f>
        <v>例)2025/4/1、R7/4/1　年月日を入力してください。</v>
      </c>
      <c r="K198" s="119"/>
      <c r="L198" s="119"/>
      <c r="M198" s="127"/>
      <c r="N198" s="219"/>
      <c r="O198" s="119"/>
      <c r="P198" s="127"/>
      <c r="Q198" s="119"/>
      <c r="R198" s="119"/>
      <c r="AA198" s="120"/>
    </row>
    <row r="199" spans="1:27" ht="20.100000000000001" customHeight="1" x14ac:dyDescent="0.15">
      <c r="A199" s="92"/>
      <c r="B199" s="92"/>
      <c r="C199" s="111"/>
      <c r="D199" s="112">
        <v>9</v>
      </c>
      <c r="E199" s="87" t="s">
        <v>242</v>
      </c>
      <c r="I199" s="171"/>
      <c r="J199" s="171"/>
      <c r="K199" s="171"/>
      <c r="L199" s="171"/>
      <c r="M199" s="117"/>
      <c r="N199" s="117"/>
      <c r="O199" s="117"/>
      <c r="P199" s="117"/>
      <c r="Q199" s="117"/>
      <c r="R199" s="117"/>
      <c r="S199" s="117"/>
      <c r="T199" s="117"/>
      <c r="U199" s="117"/>
      <c r="V199" s="117"/>
      <c r="W199" s="117"/>
      <c r="X199" s="117"/>
      <c r="Z199" s="160"/>
    </row>
    <row r="200" spans="1:27" ht="20.100000000000001" customHeight="1" x14ac:dyDescent="0.15">
      <c r="A200" s="92">
        <f>IF(TRIM($I200)="", 1001, 0)</f>
        <v>1001</v>
      </c>
      <c r="B200" s="92"/>
      <c r="C200" s="111"/>
      <c r="E200" s="225" t="s">
        <v>72</v>
      </c>
      <c r="F200" s="226"/>
      <c r="G200" s="226"/>
      <c r="H200" s="227"/>
      <c r="I200" s="18"/>
      <c r="J200" s="41"/>
      <c r="K200" s="41"/>
      <c r="L200" s="41"/>
      <c r="M200" s="42"/>
      <c r="Y200" s="117"/>
      <c r="Z200" s="160"/>
    </row>
    <row r="201" spans="1:27" ht="20.100000000000001" customHeight="1" x14ac:dyDescent="0.15">
      <c r="A201" s="92">
        <f>IF(TRIM($I201)="", 1001, 0)</f>
        <v>1001</v>
      </c>
      <c r="B201" s="92"/>
      <c r="C201" s="111"/>
      <c r="D201" s="112"/>
      <c r="E201" s="228" t="s">
        <v>73</v>
      </c>
      <c r="F201" s="229"/>
      <c r="G201" s="229"/>
      <c r="H201" s="230"/>
      <c r="I201" s="35"/>
      <c r="J201" s="43"/>
      <c r="K201" s="43"/>
      <c r="L201" s="43"/>
      <c r="M201" s="44"/>
      <c r="Y201" s="117"/>
      <c r="Z201" s="160"/>
    </row>
    <row r="202" spans="1:27" ht="20.100000000000001" customHeight="1" x14ac:dyDescent="0.15">
      <c r="A202" s="92">
        <f>IF(TRIM($I202)="", 1001, 0)</f>
        <v>1001</v>
      </c>
      <c r="B202" s="92"/>
      <c r="C202" s="111"/>
      <c r="D202" s="112"/>
      <c r="E202" s="231" t="s">
        <v>74</v>
      </c>
      <c r="F202" s="232"/>
      <c r="G202" s="232"/>
      <c r="H202" s="233"/>
      <c r="I202" s="35"/>
      <c r="J202" s="43"/>
      <c r="K202" s="43"/>
      <c r="L202" s="43"/>
      <c r="M202" s="44"/>
      <c r="Y202" s="117"/>
      <c r="Z202" s="160"/>
    </row>
    <row r="203" spans="1:27" ht="20.100000000000001" customHeight="1" x14ac:dyDescent="0.15">
      <c r="A203" s="92"/>
      <c r="B203" s="92"/>
      <c r="C203" s="111"/>
      <c r="D203" s="112"/>
      <c r="E203" s="228" t="s">
        <v>75</v>
      </c>
      <c r="F203" s="229"/>
      <c r="G203" s="229"/>
      <c r="H203" s="230"/>
      <c r="I203" s="234">
        <f>I200+I201+I202</f>
        <v>0</v>
      </c>
      <c r="J203" s="235"/>
      <c r="K203" s="235"/>
      <c r="L203" s="235"/>
      <c r="M203" s="236"/>
      <c r="Y203" s="117"/>
      <c r="Z203" s="160"/>
    </row>
    <row r="204" spans="1:27" ht="20.100000000000001" customHeight="1" x14ac:dyDescent="0.15">
      <c r="A204" s="92">
        <f>IF(TRIM($I204)="", 1001, 0)</f>
        <v>1001</v>
      </c>
      <c r="B204" s="92"/>
      <c r="C204" s="111"/>
      <c r="D204" s="112"/>
      <c r="E204" s="237" t="s">
        <v>76</v>
      </c>
      <c r="F204" s="238"/>
      <c r="G204" s="238"/>
      <c r="H204" s="239"/>
      <c r="I204" s="46"/>
      <c r="J204" s="47"/>
      <c r="K204" s="47"/>
      <c r="L204" s="47"/>
      <c r="M204" s="48"/>
      <c r="Y204" s="117"/>
      <c r="Z204" s="160"/>
    </row>
    <row r="205" spans="1:27" ht="20.100000000000001" customHeight="1" x14ac:dyDescent="0.15">
      <c r="A205" s="92"/>
      <c r="B205" s="92"/>
      <c r="C205" s="111"/>
      <c r="D205" s="112"/>
      <c r="E205" s="240"/>
      <c r="F205" s="241"/>
      <c r="G205" s="223"/>
      <c r="H205" s="223"/>
      <c r="I205" s="216"/>
      <c r="J205" s="223"/>
      <c r="K205" s="223"/>
      <c r="Y205" s="117"/>
      <c r="Z205" s="160"/>
    </row>
    <row r="206" spans="1:27" ht="20.100000000000001" customHeight="1" x14ac:dyDescent="0.15">
      <c r="A206" s="92"/>
      <c r="B206" s="92"/>
      <c r="C206" s="111"/>
      <c r="D206" s="112">
        <v>10</v>
      </c>
      <c r="E206" s="87" t="s">
        <v>23</v>
      </c>
      <c r="I206" s="49"/>
      <c r="J206" s="45"/>
      <c r="K206" s="45"/>
      <c r="L206" s="45"/>
      <c r="M206" s="45"/>
      <c r="N206" s="117"/>
      <c r="O206" s="117"/>
      <c r="P206" s="117"/>
      <c r="Q206" s="117"/>
      <c r="R206" s="117"/>
      <c r="S206" s="117"/>
      <c r="T206" s="117"/>
      <c r="U206" s="117"/>
      <c r="V206" s="117"/>
      <c r="W206" s="117"/>
      <c r="X206" s="117"/>
      <c r="Y206" s="117"/>
      <c r="Z206" s="116"/>
    </row>
    <row r="207" spans="1:27" ht="60" customHeight="1" x14ac:dyDescent="0.15">
      <c r="A207" s="92"/>
      <c r="B207" s="92"/>
      <c r="C207" s="120"/>
      <c r="D207" s="117"/>
      <c r="E207" s="117"/>
      <c r="F207" s="117"/>
      <c r="G207" s="117"/>
      <c r="H207" s="117"/>
      <c r="I207" s="114"/>
      <c r="J207" s="242" t="s">
        <v>90</v>
      </c>
      <c r="K207" s="242"/>
      <c r="L207" s="242"/>
      <c r="M207" s="242"/>
      <c r="N207" s="242"/>
      <c r="O207" s="242"/>
      <c r="P207" s="242"/>
      <c r="Q207" s="242"/>
      <c r="R207" s="242"/>
      <c r="S207" s="242"/>
      <c r="T207" s="242"/>
      <c r="U207" s="242"/>
      <c r="V207" s="242"/>
      <c r="W207" s="242"/>
      <c r="X207" s="242"/>
      <c r="Y207" s="242"/>
      <c r="Z207" s="116"/>
    </row>
    <row r="208" spans="1:27" ht="20.100000000000001" customHeight="1" x14ac:dyDescent="0.15">
      <c r="A208" s="92"/>
      <c r="B208" s="92"/>
      <c r="C208" s="107"/>
      <c r="D208" s="112">
        <v>11</v>
      </c>
      <c r="E208" s="117" t="s">
        <v>24</v>
      </c>
      <c r="F208" s="117"/>
      <c r="G208" s="117"/>
      <c r="H208" s="117"/>
      <c r="I208" s="117"/>
      <c r="J208" s="117"/>
      <c r="K208" s="117"/>
      <c r="L208" s="117"/>
      <c r="M208" s="117"/>
      <c r="N208" s="117"/>
      <c r="O208" s="117"/>
      <c r="P208" s="117"/>
      <c r="Q208" s="117"/>
      <c r="R208" s="117"/>
      <c r="S208" s="117"/>
      <c r="T208" s="117"/>
      <c r="U208" s="117"/>
      <c r="V208" s="117"/>
      <c r="W208" s="117"/>
      <c r="X208" s="117"/>
      <c r="Y208" s="117"/>
      <c r="Z208" s="116"/>
      <c r="AA208" s="120"/>
    </row>
    <row r="209" spans="1:27" ht="20.100000000000001" customHeight="1" x14ac:dyDescent="0.15">
      <c r="A209" s="92"/>
      <c r="B209" s="92"/>
      <c r="C209" s="111"/>
      <c r="D209" s="160"/>
      <c r="E209" s="243" t="s">
        <v>2</v>
      </c>
      <c r="F209" s="244"/>
      <c r="G209" s="244"/>
      <c r="H209" s="245"/>
      <c r="I209" s="246" t="s">
        <v>77</v>
      </c>
      <c r="J209" s="247"/>
      <c r="K209" s="247"/>
      <c r="L209" s="247"/>
      <c r="M209" s="248"/>
      <c r="Z209" s="160"/>
      <c r="AA209" s="120"/>
    </row>
    <row r="210" spans="1:27" ht="20.100000000000001" customHeight="1" x14ac:dyDescent="0.15">
      <c r="A210" s="92"/>
      <c r="B210" s="92"/>
      <c r="C210" s="111"/>
      <c r="D210" s="160"/>
      <c r="E210" s="249" t="s">
        <v>25</v>
      </c>
      <c r="F210" s="250"/>
      <c r="G210" s="250"/>
      <c r="H210" s="251"/>
      <c r="I210" s="18"/>
      <c r="J210" s="19"/>
      <c r="K210" s="19"/>
      <c r="L210" s="19"/>
      <c r="M210" s="20"/>
      <c r="Z210" s="160"/>
      <c r="AA210" s="120"/>
    </row>
    <row r="211" spans="1:27" ht="20.100000000000001" customHeight="1" x14ac:dyDescent="0.15">
      <c r="A211" s="92"/>
      <c r="B211" s="92"/>
      <c r="C211" s="111"/>
      <c r="D211" s="160"/>
      <c r="E211" s="252" t="s">
        <v>26</v>
      </c>
      <c r="F211" s="253"/>
      <c r="G211" s="253"/>
      <c r="H211" s="254"/>
      <c r="I211" s="35"/>
      <c r="J211" s="36"/>
      <c r="K211" s="36"/>
      <c r="L211" s="36"/>
      <c r="M211" s="37"/>
      <c r="Z211" s="160"/>
      <c r="AA211" s="120"/>
    </row>
    <row r="212" spans="1:27" ht="20.100000000000001" customHeight="1" x14ac:dyDescent="0.15">
      <c r="A212" s="92"/>
      <c r="B212" s="92"/>
      <c r="C212" s="111"/>
      <c r="D212" s="160"/>
      <c r="E212" s="252" t="s">
        <v>27</v>
      </c>
      <c r="F212" s="253"/>
      <c r="G212" s="253"/>
      <c r="H212" s="254"/>
      <c r="I212" s="35"/>
      <c r="J212" s="36"/>
      <c r="K212" s="36"/>
      <c r="L212" s="36"/>
      <c r="M212" s="37"/>
      <c r="Z212" s="160"/>
      <c r="AA212" s="120"/>
    </row>
    <row r="213" spans="1:27" ht="20.100000000000001" customHeight="1" thickBot="1" x14ac:dyDescent="0.2">
      <c r="A213" s="92"/>
      <c r="B213" s="92"/>
      <c r="C213" s="111"/>
      <c r="D213" s="160"/>
      <c r="E213" s="255" t="s">
        <v>28</v>
      </c>
      <c r="F213" s="256"/>
      <c r="G213" s="256"/>
      <c r="H213" s="257"/>
      <c r="I213" s="21"/>
      <c r="J213" s="22"/>
      <c r="K213" s="22"/>
      <c r="L213" s="22"/>
      <c r="M213" s="23"/>
      <c r="Z213" s="160"/>
      <c r="AA213" s="120"/>
    </row>
    <row r="214" spans="1:27" ht="20.100000000000001" customHeight="1" thickTop="1" x14ac:dyDescent="0.15">
      <c r="A214" s="92"/>
      <c r="B214" s="92"/>
      <c r="C214" s="111"/>
      <c r="E214" s="258" t="s">
        <v>78</v>
      </c>
      <c r="F214" s="259"/>
      <c r="G214" s="259"/>
      <c r="H214" s="260"/>
      <c r="I214" s="261">
        <f>I210+I212+I213</f>
        <v>0</v>
      </c>
      <c r="J214" s="262"/>
      <c r="K214" s="262"/>
      <c r="L214" s="262"/>
      <c r="M214" s="263"/>
      <c r="Z214" s="160"/>
      <c r="AA214" s="120"/>
    </row>
    <row r="215" spans="1:27" ht="20.100000000000001" customHeight="1" x14ac:dyDescent="0.15">
      <c r="A215" s="92"/>
      <c r="B215" s="92"/>
      <c r="C215" s="111"/>
      <c r="D215" s="112"/>
      <c r="E215" s="117"/>
      <c r="F215" s="117"/>
      <c r="G215" s="117"/>
      <c r="H215" s="117"/>
      <c r="I215" s="173"/>
      <c r="J215" s="173"/>
      <c r="K215" s="173"/>
      <c r="L215" s="223"/>
      <c r="M215" s="223"/>
      <c r="N215" s="223"/>
      <c r="O215" s="173"/>
      <c r="P215" s="173"/>
      <c r="Q215" s="173"/>
      <c r="R215" s="173"/>
      <c r="S215" s="173"/>
      <c r="T215" s="173"/>
      <c r="U215" s="173"/>
      <c r="V215" s="173"/>
      <c r="W215" s="173"/>
      <c r="X215" s="173"/>
      <c r="Y215" s="173"/>
      <c r="Z215" s="217"/>
      <c r="AA215" s="120"/>
    </row>
    <row r="216" spans="1:27" ht="20.100000000000001" customHeight="1" x14ac:dyDescent="0.15">
      <c r="A216" s="92"/>
      <c r="B216" s="92"/>
      <c r="C216" s="111"/>
      <c r="D216" s="112">
        <v>12</v>
      </c>
      <c r="E216" s="117" t="s">
        <v>29</v>
      </c>
      <c r="F216" s="117"/>
      <c r="G216" s="117"/>
      <c r="H216" s="117"/>
      <c r="I216" s="149"/>
      <c r="Z216" s="160"/>
      <c r="AA216" s="120"/>
    </row>
    <row r="217" spans="1:27" ht="20.100000000000001" customHeight="1" x14ac:dyDescent="0.15">
      <c r="A217" s="92"/>
      <c r="B217" s="92"/>
      <c r="C217" s="111"/>
      <c r="D217" s="160"/>
      <c r="E217" s="243" t="s">
        <v>2</v>
      </c>
      <c r="F217" s="244"/>
      <c r="G217" s="244"/>
      <c r="H217" s="245"/>
      <c r="I217" s="246" t="s">
        <v>79</v>
      </c>
      <c r="J217" s="247"/>
      <c r="K217" s="247"/>
      <c r="L217" s="247"/>
      <c r="M217" s="248"/>
      <c r="Z217" s="160"/>
      <c r="AA217" s="120"/>
    </row>
    <row r="218" spans="1:27" ht="20.100000000000001" customHeight="1" x14ac:dyDescent="0.15">
      <c r="A218" s="92"/>
      <c r="B218" s="92"/>
      <c r="C218" s="111"/>
      <c r="D218" s="112"/>
      <c r="E218" s="264" t="s">
        <v>80</v>
      </c>
      <c r="F218" s="265"/>
      <c r="G218" s="265"/>
      <c r="H218" s="266"/>
      <c r="I218" s="18"/>
      <c r="J218" s="19"/>
      <c r="K218" s="19"/>
      <c r="L218" s="19"/>
      <c r="M218" s="20"/>
      <c r="N218" s="87" t="s">
        <v>81</v>
      </c>
      <c r="Z218" s="160"/>
      <c r="AA218" s="120"/>
    </row>
    <row r="219" spans="1:27" ht="20.100000000000001" customHeight="1" thickBot="1" x14ac:dyDescent="0.2">
      <c r="A219" s="92"/>
      <c r="B219" s="92"/>
      <c r="C219" s="111"/>
      <c r="D219" s="112"/>
      <c r="E219" s="267" t="s">
        <v>82</v>
      </c>
      <c r="F219" s="268"/>
      <c r="G219" s="268"/>
      <c r="H219" s="269"/>
      <c r="I219" s="21"/>
      <c r="J219" s="22"/>
      <c r="K219" s="22"/>
      <c r="L219" s="22"/>
      <c r="M219" s="23"/>
      <c r="N219" s="87" t="s">
        <v>81</v>
      </c>
      <c r="Z219" s="160"/>
      <c r="AA219" s="120"/>
    </row>
    <row r="220" spans="1:27" ht="20.100000000000001" customHeight="1" thickTop="1" x14ac:dyDescent="0.15">
      <c r="A220" s="92"/>
      <c r="B220" s="92"/>
      <c r="C220" s="111"/>
      <c r="D220" s="112"/>
      <c r="E220" s="270" t="s">
        <v>254</v>
      </c>
      <c r="F220" s="271"/>
      <c r="G220" s="271"/>
      <c r="H220" s="272"/>
      <c r="I220" s="273" t="str">
        <f>IFERROR(ROUND(I218*100/I219,1),"")</f>
        <v/>
      </c>
      <c r="J220" s="274"/>
      <c r="K220" s="274"/>
      <c r="L220" s="274"/>
      <c r="M220" s="275"/>
      <c r="N220" s="87" t="s">
        <v>6</v>
      </c>
      <c r="Z220" s="160"/>
      <c r="AA220" s="120"/>
    </row>
    <row r="221" spans="1:27" ht="20.100000000000001" customHeight="1" x14ac:dyDescent="0.15">
      <c r="A221" s="92"/>
      <c r="B221" s="92"/>
      <c r="C221" s="111"/>
      <c r="D221" s="112"/>
      <c r="E221" s="173"/>
      <c r="F221" s="173"/>
      <c r="G221" s="173"/>
      <c r="H221" s="173"/>
      <c r="I221" s="173"/>
      <c r="J221" s="173"/>
      <c r="K221" s="173"/>
      <c r="L221" s="173"/>
      <c r="M221" s="173"/>
      <c r="N221" s="173"/>
      <c r="O221" s="173"/>
      <c r="P221" s="173"/>
      <c r="Q221" s="173"/>
      <c r="R221" s="173"/>
      <c r="S221" s="173"/>
      <c r="T221" s="173"/>
      <c r="U221" s="173"/>
      <c r="V221" s="173"/>
      <c r="W221" s="173"/>
      <c r="X221" s="173"/>
      <c r="Y221" s="173"/>
      <c r="Z221" s="217"/>
      <c r="AA221" s="120"/>
    </row>
    <row r="222" spans="1:27" ht="20.100000000000001" customHeight="1" x14ac:dyDescent="0.15">
      <c r="A222" s="92"/>
      <c r="B222" s="92"/>
      <c r="C222" s="131"/>
      <c r="D222" s="132"/>
      <c r="E222" s="132"/>
      <c r="F222" s="132"/>
      <c r="G222" s="132"/>
      <c r="H222" s="132"/>
      <c r="I222" s="132"/>
      <c r="J222" s="133"/>
      <c r="K222" s="133"/>
      <c r="L222" s="133"/>
      <c r="M222" s="156"/>
      <c r="N222" s="133"/>
      <c r="O222" s="133"/>
      <c r="P222" s="156"/>
      <c r="Q222" s="133"/>
      <c r="R222" s="133"/>
      <c r="S222" s="133"/>
      <c r="T222" s="133"/>
      <c r="U222" s="133"/>
      <c r="V222" s="133"/>
      <c r="W222" s="133"/>
      <c r="X222" s="133"/>
      <c r="Y222" s="133"/>
      <c r="Z222" s="276"/>
      <c r="AA222" s="120"/>
    </row>
    <row r="223" spans="1:27" ht="20.100000000000001" customHeight="1" x14ac:dyDescent="0.15">
      <c r="A223" s="92"/>
      <c r="B223" s="92"/>
      <c r="C223" s="117"/>
      <c r="D223" s="117"/>
      <c r="E223" s="117"/>
      <c r="F223" s="117"/>
      <c r="G223" s="117"/>
      <c r="H223" s="117"/>
      <c r="I223" s="117"/>
      <c r="J223" s="137"/>
      <c r="K223" s="137"/>
      <c r="L223" s="137"/>
      <c r="M223" s="157"/>
      <c r="N223" s="137"/>
      <c r="O223" s="137"/>
      <c r="P223" s="157"/>
      <c r="Q223" s="137"/>
      <c r="R223" s="137"/>
      <c r="S223" s="137"/>
      <c r="T223" s="137"/>
      <c r="U223" s="137"/>
      <c r="V223" s="137"/>
      <c r="W223" s="137"/>
      <c r="X223" s="137"/>
      <c r="Y223" s="137"/>
      <c r="Z223" s="137"/>
      <c r="AA223" s="137"/>
    </row>
    <row r="224" spans="1:27" ht="20.100000000000001" customHeight="1" x14ac:dyDescent="0.15">
      <c r="A224" s="92"/>
      <c r="B224" s="92"/>
      <c r="C224" s="117"/>
      <c r="D224" s="117"/>
      <c r="E224" s="117"/>
      <c r="F224" s="117"/>
      <c r="G224" s="117"/>
      <c r="H224" s="117"/>
      <c r="I224" s="117"/>
      <c r="J224" s="137"/>
      <c r="K224" s="137"/>
      <c r="L224" s="117"/>
      <c r="M224" s="117"/>
      <c r="N224" s="117"/>
      <c r="O224" s="117"/>
      <c r="P224" s="117"/>
      <c r="Q224" s="117"/>
      <c r="R224" s="117"/>
      <c r="S224" s="117"/>
      <c r="T224" s="117"/>
      <c r="U224" s="117"/>
      <c r="V224" s="117"/>
      <c r="W224" s="117"/>
      <c r="X224" s="117"/>
      <c r="Y224" s="117"/>
      <c r="Z224" s="117"/>
      <c r="AA224" s="117"/>
    </row>
    <row r="225" spans="1:27" ht="20.100000000000001" customHeight="1" x14ac:dyDescent="0.15">
      <c r="A225" s="92"/>
      <c r="B225" s="92"/>
      <c r="C225" s="104" t="s">
        <v>237</v>
      </c>
      <c r="D225" s="105"/>
      <c r="E225" s="105"/>
      <c r="F225" s="105"/>
      <c r="G225" s="105"/>
      <c r="H225" s="105"/>
      <c r="I225" s="106"/>
    </row>
    <row r="226" spans="1:27" ht="15" customHeight="1" x14ac:dyDescent="0.15">
      <c r="A226" s="92"/>
      <c r="B226" s="92"/>
      <c r="C226" s="167"/>
      <c r="D226" s="168"/>
      <c r="E226" s="168"/>
      <c r="F226" s="168"/>
      <c r="G226" s="168"/>
      <c r="H226" s="168"/>
      <c r="I226" s="168"/>
      <c r="J226" s="277"/>
      <c r="K226" s="277"/>
      <c r="L226" s="277"/>
      <c r="M226" s="277"/>
      <c r="N226" s="277"/>
      <c r="O226" s="277"/>
      <c r="P226" s="277"/>
      <c r="Q226" s="277"/>
      <c r="R226" s="277"/>
      <c r="S226" s="277"/>
      <c r="T226" s="277"/>
      <c r="U226" s="277"/>
      <c r="V226" s="277"/>
      <c r="W226" s="277"/>
      <c r="X226" s="277"/>
      <c r="Y226" s="277"/>
      <c r="Z226" s="278"/>
    </row>
    <row r="227" spans="1:27" ht="39.950000000000003" customHeight="1" x14ac:dyDescent="0.15">
      <c r="A227" s="92"/>
      <c r="B227" s="92"/>
      <c r="C227" s="107"/>
      <c r="D227" s="279" t="s">
        <v>243</v>
      </c>
      <c r="E227" s="280"/>
      <c r="F227" s="280"/>
      <c r="G227" s="280"/>
      <c r="H227" s="280"/>
      <c r="I227" s="280"/>
      <c r="J227" s="280"/>
      <c r="K227" s="280"/>
      <c r="L227" s="280"/>
      <c r="M227" s="280"/>
      <c r="N227" s="280"/>
      <c r="O227" s="280"/>
      <c r="P227" s="280"/>
      <c r="Q227" s="280"/>
      <c r="R227" s="280"/>
      <c r="S227" s="280"/>
      <c r="T227" s="280"/>
      <c r="U227" s="280"/>
      <c r="V227" s="280"/>
      <c r="W227" s="280"/>
      <c r="X227" s="280"/>
      <c r="Y227" s="280"/>
      <c r="Z227" s="116"/>
    </row>
    <row r="228" spans="1:27" ht="20.100000000000001" customHeight="1" x14ac:dyDescent="0.15">
      <c r="A228" s="92">
        <f>IF(TRIM($I228)="", 1001, 0)</f>
        <v>1001</v>
      </c>
      <c r="B228" s="92"/>
      <c r="C228" s="107"/>
      <c r="D228" s="281" t="s">
        <v>93</v>
      </c>
      <c r="E228" s="282" t="s">
        <v>94</v>
      </c>
      <c r="F228" s="283"/>
      <c r="G228" s="283"/>
      <c r="H228" s="284"/>
      <c r="I228" s="24"/>
      <c r="J228" s="25"/>
      <c r="K228" s="25"/>
      <c r="L228" s="25"/>
      <c r="M228" s="25"/>
      <c r="N228" s="25"/>
      <c r="O228" s="25"/>
      <c r="P228" s="25"/>
      <c r="Q228" s="25"/>
      <c r="R228" s="25"/>
      <c r="S228" s="25"/>
      <c r="T228" s="25"/>
      <c r="U228" s="25"/>
      <c r="V228" s="25"/>
      <c r="W228" s="25"/>
      <c r="X228" s="25"/>
      <c r="Y228" s="26"/>
      <c r="Z228" s="116"/>
    </row>
    <row r="229" spans="1:27" ht="20.100000000000001" customHeight="1" x14ac:dyDescent="0.15">
      <c r="A229" s="92">
        <f ca="1">IF(IF(TRIM($I228)&lt;&gt;"",OR(TRIM($I229)="",COUNTIF(INDIRECT($I228),$I229)=0),TRIM($I229)&lt;&gt;""), 1001, 0)</f>
        <v>0</v>
      </c>
      <c r="B229" s="92"/>
      <c r="C229" s="111"/>
      <c r="D229" s="285"/>
      <c r="E229" s="286" t="s">
        <v>95</v>
      </c>
      <c r="F229" s="287"/>
      <c r="G229" s="287"/>
      <c r="H229" s="288"/>
      <c r="I229" s="27"/>
      <c r="J229" s="28"/>
      <c r="K229" s="28"/>
      <c r="L229" s="28"/>
      <c r="M229" s="28"/>
      <c r="N229" s="28"/>
      <c r="O229" s="28"/>
      <c r="P229" s="28"/>
      <c r="Q229" s="28"/>
      <c r="R229" s="28"/>
      <c r="S229" s="28"/>
      <c r="T229" s="28"/>
      <c r="U229" s="28"/>
      <c r="V229" s="28"/>
      <c r="W229" s="28"/>
      <c r="X229" s="28"/>
      <c r="Y229" s="29"/>
      <c r="Z229" s="116"/>
      <c r="AA229" s="117"/>
    </row>
    <row r="230" spans="1:27" ht="20.100000000000001" customHeight="1" x14ac:dyDescent="0.15">
      <c r="A230" s="92">
        <f>IF(AND(TRIM($I230)&lt;&gt;"",TRIM($I228)=""), 1001, 0)</f>
        <v>0</v>
      </c>
      <c r="B230" s="92"/>
      <c r="C230" s="111"/>
      <c r="D230" s="285"/>
      <c r="E230" s="286" t="s">
        <v>96</v>
      </c>
      <c r="F230" s="287"/>
      <c r="G230" s="287"/>
      <c r="H230" s="288"/>
      <c r="I230" s="27"/>
      <c r="J230" s="30"/>
      <c r="K230" s="28"/>
      <c r="L230" s="28"/>
      <c r="M230" s="28"/>
      <c r="N230" s="28"/>
      <c r="O230" s="28"/>
      <c r="P230" s="28"/>
      <c r="Q230" s="28"/>
      <c r="R230" s="28"/>
      <c r="S230" s="28"/>
      <c r="T230" s="28"/>
      <c r="U230" s="28"/>
      <c r="V230" s="28"/>
      <c r="W230" s="28"/>
      <c r="X230" s="28"/>
      <c r="Y230" s="29"/>
      <c r="Z230" s="116"/>
      <c r="AA230" s="117"/>
    </row>
    <row r="231" spans="1:27" ht="20.100000000000001" customHeight="1" x14ac:dyDescent="0.15">
      <c r="A231" s="92">
        <f>IF(AND(TRIM($I231)&lt;&gt;"",TRIM($I228)=""), 1001, 0)</f>
        <v>0</v>
      </c>
      <c r="B231" s="92"/>
      <c r="C231" s="111"/>
      <c r="D231" s="285"/>
      <c r="E231" s="286" t="s">
        <v>97</v>
      </c>
      <c r="F231" s="287"/>
      <c r="G231" s="287"/>
      <c r="H231" s="288"/>
      <c r="I231" s="27"/>
      <c r="J231" s="30"/>
      <c r="K231" s="28"/>
      <c r="L231" s="28"/>
      <c r="M231" s="28"/>
      <c r="N231" s="28"/>
      <c r="O231" s="28"/>
      <c r="P231" s="28"/>
      <c r="Q231" s="28"/>
      <c r="R231" s="28"/>
      <c r="S231" s="28"/>
      <c r="T231" s="28"/>
      <c r="U231" s="28"/>
      <c r="V231" s="28"/>
      <c r="W231" s="28"/>
      <c r="X231" s="28"/>
      <c r="Y231" s="29"/>
      <c r="Z231" s="116"/>
      <c r="AA231" s="117"/>
    </row>
    <row r="232" spans="1:27" ht="20.100000000000001" customHeight="1" x14ac:dyDescent="0.15">
      <c r="A232" s="92">
        <f>IF(AND(TRIM($I232)&lt;&gt;"",TRIM($I228)=""), 1001, 0)</f>
        <v>0</v>
      </c>
      <c r="B232" s="92"/>
      <c r="C232" s="111"/>
      <c r="D232" s="285"/>
      <c r="E232" s="286" t="s">
        <v>98</v>
      </c>
      <c r="F232" s="287"/>
      <c r="G232" s="287"/>
      <c r="H232" s="288"/>
      <c r="I232" s="27"/>
      <c r="J232" s="30"/>
      <c r="K232" s="28"/>
      <c r="L232" s="28"/>
      <c r="M232" s="28"/>
      <c r="N232" s="28"/>
      <c r="O232" s="28"/>
      <c r="P232" s="28"/>
      <c r="Q232" s="28"/>
      <c r="R232" s="28"/>
      <c r="S232" s="28"/>
      <c r="T232" s="28"/>
      <c r="U232" s="28"/>
      <c r="V232" s="28"/>
      <c r="W232" s="28"/>
      <c r="X232" s="28"/>
      <c r="Y232" s="29"/>
      <c r="Z232" s="116"/>
      <c r="AA232" s="117"/>
    </row>
    <row r="233" spans="1:27" ht="20.100000000000001" customHeight="1" x14ac:dyDescent="0.15">
      <c r="A233" s="92">
        <f>IF(AND(TRIM($I233)&lt;&gt;"",TRIM($I228)=""), 1001, 0)</f>
        <v>0</v>
      </c>
      <c r="B233" s="92"/>
      <c r="C233" s="111"/>
      <c r="D233" s="289"/>
      <c r="E233" s="290" t="s">
        <v>99</v>
      </c>
      <c r="F233" s="291"/>
      <c r="G233" s="291"/>
      <c r="H233" s="292"/>
      <c r="I233" s="31"/>
      <c r="J233" s="32"/>
      <c r="K233" s="33"/>
      <c r="L233" s="33"/>
      <c r="M233" s="33"/>
      <c r="N233" s="33"/>
      <c r="O233" s="33"/>
      <c r="P233" s="33"/>
      <c r="Q233" s="33"/>
      <c r="R233" s="33"/>
      <c r="S233" s="33"/>
      <c r="T233" s="33"/>
      <c r="U233" s="33"/>
      <c r="V233" s="33"/>
      <c r="W233" s="33"/>
      <c r="X233" s="33"/>
      <c r="Y233" s="34"/>
      <c r="Z233" s="116"/>
      <c r="AA233" s="117"/>
    </row>
    <row r="234" spans="1:27" ht="20.100000000000001" customHeight="1" x14ac:dyDescent="0.15">
      <c r="A234" s="92"/>
      <c r="B234" s="92"/>
      <c r="C234" s="107"/>
      <c r="D234" s="281" t="s">
        <v>100</v>
      </c>
      <c r="E234" s="282" t="s">
        <v>94</v>
      </c>
      <c r="F234" s="283"/>
      <c r="G234" s="283"/>
      <c r="H234" s="284"/>
      <c r="I234" s="24"/>
      <c r="J234" s="25"/>
      <c r="K234" s="25"/>
      <c r="L234" s="25"/>
      <c r="M234" s="25"/>
      <c r="N234" s="25"/>
      <c r="O234" s="25"/>
      <c r="P234" s="25"/>
      <c r="Q234" s="25"/>
      <c r="R234" s="25"/>
      <c r="S234" s="25"/>
      <c r="T234" s="25"/>
      <c r="U234" s="25"/>
      <c r="V234" s="25"/>
      <c r="W234" s="25"/>
      <c r="X234" s="25"/>
      <c r="Y234" s="26"/>
      <c r="Z234" s="116"/>
    </row>
    <row r="235" spans="1:27" ht="20.100000000000001" customHeight="1" x14ac:dyDescent="0.15">
      <c r="A235" s="92">
        <f ca="1">IF(IF(TRIM($I234)&lt;&gt;"",OR(TRIM($I235)="",COUNTIF(INDIRECT($I234),$I235)=0),TRIM($I235)&lt;&gt;""), 1001, 0)</f>
        <v>0</v>
      </c>
      <c r="B235" s="92"/>
      <c r="C235" s="111"/>
      <c r="D235" s="285"/>
      <c r="E235" s="286" t="s">
        <v>95</v>
      </c>
      <c r="F235" s="287"/>
      <c r="G235" s="287"/>
      <c r="H235" s="288"/>
      <c r="I235" s="27"/>
      <c r="J235" s="28"/>
      <c r="K235" s="28"/>
      <c r="L235" s="28"/>
      <c r="M235" s="28"/>
      <c r="N235" s="28"/>
      <c r="O235" s="28"/>
      <c r="P235" s="28"/>
      <c r="Q235" s="28"/>
      <c r="R235" s="28"/>
      <c r="S235" s="28"/>
      <c r="T235" s="28"/>
      <c r="U235" s="28"/>
      <c r="V235" s="28"/>
      <c r="W235" s="28"/>
      <c r="X235" s="28"/>
      <c r="Y235" s="29"/>
      <c r="Z235" s="116"/>
      <c r="AA235" s="117"/>
    </row>
    <row r="236" spans="1:27" ht="20.100000000000001" customHeight="1" x14ac:dyDescent="0.15">
      <c r="A236" s="92">
        <f>IF(AND(TRIM($I236)&lt;&gt;"",TRIM($I234)=""), 1001, 0)</f>
        <v>0</v>
      </c>
      <c r="B236" s="92"/>
      <c r="C236" s="111"/>
      <c r="D236" s="285"/>
      <c r="E236" s="286" t="s">
        <v>96</v>
      </c>
      <c r="F236" s="287"/>
      <c r="G236" s="287"/>
      <c r="H236" s="288"/>
      <c r="I236" s="27"/>
      <c r="J236" s="30"/>
      <c r="K236" s="28"/>
      <c r="L236" s="28"/>
      <c r="M236" s="28"/>
      <c r="N236" s="28"/>
      <c r="O236" s="28"/>
      <c r="P236" s="28"/>
      <c r="Q236" s="28"/>
      <c r="R236" s="28"/>
      <c r="S236" s="28"/>
      <c r="T236" s="28"/>
      <c r="U236" s="28"/>
      <c r="V236" s="28"/>
      <c r="W236" s="28"/>
      <c r="X236" s="28"/>
      <c r="Y236" s="29"/>
      <c r="Z236" s="116"/>
      <c r="AA236" s="117"/>
    </row>
    <row r="237" spans="1:27" ht="20.100000000000001" customHeight="1" x14ac:dyDescent="0.15">
      <c r="A237" s="92">
        <f>IF(AND(TRIM($I237)&lt;&gt;"",TRIM($I234)=""), 1001, 0)</f>
        <v>0</v>
      </c>
      <c r="B237" s="92"/>
      <c r="C237" s="111"/>
      <c r="D237" s="285"/>
      <c r="E237" s="286" t="s">
        <v>97</v>
      </c>
      <c r="F237" s="287"/>
      <c r="G237" s="287"/>
      <c r="H237" s="288"/>
      <c r="I237" s="27"/>
      <c r="J237" s="30"/>
      <c r="K237" s="28"/>
      <c r="L237" s="28"/>
      <c r="M237" s="28"/>
      <c r="N237" s="28"/>
      <c r="O237" s="28"/>
      <c r="P237" s="28"/>
      <c r="Q237" s="28"/>
      <c r="R237" s="28"/>
      <c r="S237" s="28"/>
      <c r="T237" s="28"/>
      <c r="U237" s="28"/>
      <c r="V237" s="28"/>
      <c r="W237" s="28"/>
      <c r="X237" s="28"/>
      <c r="Y237" s="29"/>
      <c r="Z237" s="116"/>
      <c r="AA237" s="117"/>
    </row>
    <row r="238" spans="1:27" ht="20.100000000000001" customHeight="1" x14ac:dyDescent="0.15">
      <c r="A238" s="92">
        <f>IF(AND(TRIM($I238)&lt;&gt;"",TRIM($I234)=""), 1001, 0)</f>
        <v>0</v>
      </c>
      <c r="B238" s="92"/>
      <c r="C238" s="111"/>
      <c r="D238" s="285"/>
      <c r="E238" s="286" t="s">
        <v>98</v>
      </c>
      <c r="F238" s="287"/>
      <c r="G238" s="287"/>
      <c r="H238" s="288"/>
      <c r="I238" s="27"/>
      <c r="J238" s="30"/>
      <c r="K238" s="28"/>
      <c r="L238" s="28"/>
      <c r="M238" s="28"/>
      <c r="N238" s="28"/>
      <c r="O238" s="28"/>
      <c r="P238" s="28"/>
      <c r="Q238" s="28"/>
      <c r="R238" s="28"/>
      <c r="S238" s="28"/>
      <c r="T238" s="28"/>
      <c r="U238" s="28"/>
      <c r="V238" s="28"/>
      <c r="W238" s="28"/>
      <c r="X238" s="28"/>
      <c r="Y238" s="29"/>
      <c r="Z238" s="116"/>
      <c r="AA238" s="117"/>
    </row>
    <row r="239" spans="1:27" ht="20.100000000000001" customHeight="1" x14ac:dyDescent="0.15">
      <c r="A239" s="92">
        <f>IF(AND(TRIM($I239)&lt;&gt;"",TRIM($I234)=""), 1001, 0)</f>
        <v>0</v>
      </c>
      <c r="B239" s="92"/>
      <c r="C239" s="111"/>
      <c r="D239" s="289"/>
      <c r="E239" s="290" t="s">
        <v>99</v>
      </c>
      <c r="F239" s="291"/>
      <c r="G239" s="291"/>
      <c r="H239" s="292"/>
      <c r="I239" s="31"/>
      <c r="J239" s="32"/>
      <c r="K239" s="33"/>
      <c r="L239" s="33"/>
      <c r="M239" s="33"/>
      <c r="N239" s="33"/>
      <c r="O239" s="33"/>
      <c r="P239" s="33"/>
      <c r="Q239" s="33"/>
      <c r="R239" s="33"/>
      <c r="S239" s="33"/>
      <c r="T239" s="33"/>
      <c r="U239" s="33"/>
      <c r="V239" s="33"/>
      <c r="W239" s="33"/>
      <c r="X239" s="33"/>
      <c r="Y239" s="34"/>
      <c r="Z239" s="116"/>
      <c r="AA239" s="117"/>
    </row>
    <row r="240" spans="1:27" ht="20.100000000000001" customHeight="1" x14ac:dyDescent="0.15">
      <c r="A240" s="92"/>
      <c r="B240" s="92"/>
      <c r="C240" s="107"/>
      <c r="D240" s="281" t="s">
        <v>101</v>
      </c>
      <c r="E240" s="282" t="s">
        <v>94</v>
      </c>
      <c r="F240" s="283"/>
      <c r="G240" s="283"/>
      <c r="H240" s="284"/>
      <c r="I240" s="24"/>
      <c r="J240" s="25"/>
      <c r="K240" s="25"/>
      <c r="L240" s="25"/>
      <c r="M240" s="25"/>
      <c r="N240" s="25"/>
      <c r="O240" s="25"/>
      <c r="P240" s="25"/>
      <c r="Q240" s="25"/>
      <c r="R240" s="25"/>
      <c r="S240" s="25"/>
      <c r="T240" s="25"/>
      <c r="U240" s="25"/>
      <c r="V240" s="25"/>
      <c r="W240" s="25"/>
      <c r="X240" s="25"/>
      <c r="Y240" s="26"/>
      <c r="Z240" s="116"/>
    </row>
    <row r="241" spans="1:27" ht="20.100000000000001" customHeight="1" x14ac:dyDescent="0.15">
      <c r="A241" s="92">
        <f ca="1">IF(IF(TRIM($I240)&lt;&gt;"",OR(TRIM($I241)="",COUNTIF(INDIRECT($I240),$I241)=0),TRIM($I241)&lt;&gt;""), 1001, 0)</f>
        <v>0</v>
      </c>
      <c r="B241" s="92"/>
      <c r="C241" s="111"/>
      <c r="D241" s="285"/>
      <c r="E241" s="286" t="s">
        <v>95</v>
      </c>
      <c r="F241" s="287"/>
      <c r="G241" s="287"/>
      <c r="H241" s="288"/>
      <c r="I241" s="27"/>
      <c r="J241" s="28"/>
      <c r="K241" s="28"/>
      <c r="L241" s="28"/>
      <c r="M241" s="28"/>
      <c r="N241" s="28"/>
      <c r="O241" s="28"/>
      <c r="P241" s="28"/>
      <c r="Q241" s="28"/>
      <c r="R241" s="28"/>
      <c r="S241" s="28"/>
      <c r="T241" s="28"/>
      <c r="U241" s="28"/>
      <c r="V241" s="28"/>
      <c r="W241" s="28"/>
      <c r="X241" s="28"/>
      <c r="Y241" s="29"/>
      <c r="Z241" s="116"/>
      <c r="AA241" s="117"/>
    </row>
    <row r="242" spans="1:27" ht="20.100000000000001" customHeight="1" x14ac:dyDescent="0.15">
      <c r="A242" s="92">
        <f>IF(AND(TRIM($I242)&lt;&gt;"",TRIM($I240)=""), 1001, 0)</f>
        <v>0</v>
      </c>
      <c r="B242" s="92"/>
      <c r="C242" s="111"/>
      <c r="D242" s="285"/>
      <c r="E242" s="286" t="s">
        <v>96</v>
      </c>
      <c r="F242" s="287"/>
      <c r="G242" s="287"/>
      <c r="H242" s="288"/>
      <c r="I242" s="27"/>
      <c r="J242" s="30"/>
      <c r="K242" s="28"/>
      <c r="L242" s="28"/>
      <c r="M242" s="28"/>
      <c r="N242" s="28"/>
      <c r="O242" s="28"/>
      <c r="P242" s="28"/>
      <c r="Q242" s="28"/>
      <c r="R242" s="28"/>
      <c r="S242" s="28"/>
      <c r="T242" s="28"/>
      <c r="U242" s="28"/>
      <c r="V242" s="28"/>
      <c r="W242" s="28"/>
      <c r="X242" s="28"/>
      <c r="Y242" s="29"/>
      <c r="Z242" s="116"/>
      <c r="AA242" s="117"/>
    </row>
    <row r="243" spans="1:27" ht="20.100000000000001" customHeight="1" x14ac:dyDescent="0.15">
      <c r="A243" s="92">
        <f>IF(AND(TRIM($I243)&lt;&gt;"",TRIM($I240)=""), 1001, 0)</f>
        <v>0</v>
      </c>
      <c r="B243" s="92"/>
      <c r="C243" s="111"/>
      <c r="D243" s="285"/>
      <c r="E243" s="286" t="s">
        <v>97</v>
      </c>
      <c r="F243" s="287"/>
      <c r="G243" s="287"/>
      <c r="H243" s="288"/>
      <c r="I243" s="27"/>
      <c r="J243" s="30"/>
      <c r="K243" s="28"/>
      <c r="L243" s="28"/>
      <c r="M243" s="28"/>
      <c r="N243" s="28"/>
      <c r="O243" s="28"/>
      <c r="P243" s="28"/>
      <c r="Q243" s="28"/>
      <c r="R243" s="28"/>
      <c r="S243" s="28"/>
      <c r="T243" s="28"/>
      <c r="U243" s="28"/>
      <c r="V243" s="28"/>
      <c r="W243" s="28"/>
      <c r="X243" s="28"/>
      <c r="Y243" s="29"/>
      <c r="Z243" s="116"/>
      <c r="AA243" s="117"/>
    </row>
    <row r="244" spans="1:27" ht="20.100000000000001" customHeight="1" x14ac:dyDescent="0.15">
      <c r="A244" s="92">
        <f>IF(AND(TRIM($I244)&lt;&gt;"",TRIM($I240)=""), 1001, 0)</f>
        <v>0</v>
      </c>
      <c r="B244" s="92"/>
      <c r="C244" s="111"/>
      <c r="D244" s="285"/>
      <c r="E244" s="286" t="s">
        <v>98</v>
      </c>
      <c r="F244" s="287"/>
      <c r="G244" s="287"/>
      <c r="H244" s="288"/>
      <c r="I244" s="27"/>
      <c r="J244" s="30"/>
      <c r="K244" s="28"/>
      <c r="L244" s="28"/>
      <c r="M244" s="28"/>
      <c r="N244" s="28"/>
      <c r="O244" s="28"/>
      <c r="P244" s="28"/>
      <c r="Q244" s="28"/>
      <c r="R244" s="28"/>
      <c r="S244" s="28"/>
      <c r="T244" s="28"/>
      <c r="U244" s="28"/>
      <c r="V244" s="28"/>
      <c r="W244" s="28"/>
      <c r="X244" s="28"/>
      <c r="Y244" s="29"/>
      <c r="Z244" s="116"/>
      <c r="AA244" s="117"/>
    </row>
    <row r="245" spans="1:27" ht="20.100000000000001" customHeight="1" x14ac:dyDescent="0.15">
      <c r="A245" s="92">
        <f>IF(AND(TRIM($I245)&lt;&gt;"",TRIM($I240)=""), 1001, 0)</f>
        <v>0</v>
      </c>
      <c r="B245" s="92"/>
      <c r="C245" s="111"/>
      <c r="D245" s="289"/>
      <c r="E245" s="290" t="s">
        <v>99</v>
      </c>
      <c r="F245" s="291"/>
      <c r="G245" s="291"/>
      <c r="H245" s="292"/>
      <c r="I245" s="31"/>
      <c r="J245" s="32"/>
      <c r="K245" s="33"/>
      <c r="L245" s="33"/>
      <c r="M245" s="33"/>
      <c r="N245" s="33"/>
      <c r="O245" s="33"/>
      <c r="P245" s="33"/>
      <c r="Q245" s="33"/>
      <c r="R245" s="33"/>
      <c r="S245" s="33"/>
      <c r="T245" s="33"/>
      <c r="U245" s="33"/>
      <c r="V245" s="33"/>
      <c r="W245" s="33"/>
      <c r="X245" s="33"/>
      <c r="Y245" s="34"/>
      <c r="Z245" s="116"/>
      <c r="AA245" s="117"/>
    </row>
    <row r="246" spans="1:27" ht="20.100000000000001" customHeight="1" x14ac:dyDescent="0.15">
      <c r="A246" s="92"/>
      <c r="B246" s="92"/>
      <c r="C246" s="107"/>
      <c r="D246" s="281" t="s">
        <v>102</v>
      </c>
      <c r="E246" s="282" t="s">
        <v>94</v>
      </c>
      <c r="F246" s="283"/>
      <c r="G246" s="283"/>
      <c r="H246" s="284"/>
      <c r="I246" s="24"/>
      <c r="J246" s="25"/>
      <c r="K246" s="25"/>
      <c r="L246" s="25"/>
      <c r="M246" s="25"/>
      <c r="N246" s="25"/>
      <c r="O246" s="25"/>
      <c r="P246" s="25"/>
      <c r="Q246" s="25"/>
      <c r="R246" s="25"/>
      <c r="S246" s="25"/>
      <c r="T246" s="25"/>
      <c r="U246" s="25"/>
      <c r="V246" s="25"/>
      <c r="W246" s="25"/>
      <c r="X246" s="25"/>
      <c r="Y246" s="26"/>
      <c r="Z246" s="116"/>
    </row>
    <row r="247" spans="1:27" ht="20.100000000000001" customHeight="1" x14ac:dyDescent="0.15">
      <c r="A247" s="92">
        <f ca="1">IF(IF(TRIM($I246)&lt;&gt;"",OR(TRIM($I247)="",COUNTIF(INDIRECT($I246),$I247)=0),TRIM($I247)&lt;&gt;""), 1001, 0)</f>
        <v>0</v>
      </c>
      <c r="B247" s="92"/>
      <c r="C247" s="111"/>
      <c r="D247" s="285"/>
      <c r="E247" s="286" t="s">
        <v>95</v>
      </c>
      <c r="F247" s="287"/>
      <c r="G247" s="287"/>
      <c r="H247" s="288"/>
      <c r="I247" s="27"/>
      <c r="J247" s="28"/>
      <c r="K247" s="28"/>
      <c r="L247" s="28"/>
      <c r="M247" s="28"/>
      <c r="N247" s="28"/>
      <c r="O247" s="28"/>
      <c r="P247" s="28"/>
      <c r="Q247" s="28"/>
      <c r="R247" s="28"/>
      <c r="S247" s="28"/>
      <c r="T247" s="28"/>
      <c r="U247" s="28"/>
      <c r="V247" s="28"/>
      <c r="W247" s="28"/>
      <c r="X247" s="28"/>
      <c r="Y247" s="29"/>
      <c r="Z247" s="116"/>
      <c r="AA247" s="117"/>
    </row>
    <row r="248" spans="1:27" ht="20.100000000000001" customHeight="1" x14ac:dyDescent="0.15">
      <c r="A248" s="92">
        <f>IF(AND(TRIM($I248)&lt;&gt;"",TRIM($I246)=""), 1001, 0)</f>
        <v>0</v>
      </c>
      <c r="B248" s="92"/>
      <c r="C248" s="111"/>
      <c r="D248" s="285"/>
      <c r="E248" s="286" t="s">
        <v>96</v>
      </c>
      <c r="F248" s="287"/>
      <c r="G248" s="287"/>
      <c r="H248" s="288"/>
      <c r="I248" s="27"/>
      <c r="J248" s="30"/>
      <c r="K248" s="28"/>
      <c r="L248" s="28"/>
      <c r="M248" s="28"/>
      <c r="N248" s="28"/>
      <c r="O248" s="28"/>
      <c r="P248" s="28"/>
      <c r="Q248" s="28"/>
      <c r="R248" s="28"/>
      <c r="S248" s="28"/>
      <c r="T248" s="28"/>
      <c r="U248" s="28"/>
      <c r="V248" s="28"/>
      <c r="W248" s="28"/>
      <c r="X248" s="28"/>
      <c r="Y248" s="29"/>
      <c r="Z248" s="116"/>
      <c r="AA248" s="117"/>
    </row>
    <row r="249" spans="1:27" ht="20.100000000000001" customHeight="1" x14ac:dyDescent="0.15">
      <c r="A249" s="92">
        <f>IF(AND(TRIM($I249)&lt;&gt;"",TRIM($I246)=""), 1001, 0)</f>
        <v>0</v>
      </c>
      <c r="B249" s="92"/>
      <c r="C249" s="111"/>
      <c r="D249" s="285"/>
      <c r="E249" s="286" t="s">
        <v>97</v>
      </c>
      <c r="F249" s="287"/>
      <c r="G249" s="287"/>
      <c r="H249" s="288"/>
      <c r="I249" s="27"/>
      <c r="J249" s="30"/>
      <c r="K249" s="28"/>
      <c r="L249" s="28"/>
      <c r="M249" s="28"/>
      <c r="N249" s="28"/>
      <c r="O249" s="28"/>
      <c r="P249" s="28"/>
      <c r="Q249" s="28"/>
      <c r="R249" s="28"/>
      <c r="S249" s="28"/>
      <c r="T249" s="28"/>
      <c r="U249" s="28"/>
      <c r="V249" s="28"/>
      <c r="W249" s="28"/>
      <c r="X249" s="28"/>
      <c r="Y249" s="29"/>
      <c r="Z249" s="116"/>
      <c r="AA249" s="117"/>
    </row>
    <row r="250" spans="1:27" ht="20.100000000000001" customHeight="1" x14ac:dyDescent="0.15">
      <c r="A250" s="92">
        <f>IF(AND(TRIM($I250)&lt;&gt;"",TRIM($I246)=""), 1001, 0)</f>
        <v>0</v>
      </c>
      <c r="B250" s="92"/>
      <c r="C250" s="111"/>
      <c r="D250" s="285"/>
      <c r="E250" s="286" t="s">
        <v>98</v>
      </c>
      <c r="F250" s="287"/>
      <c r="G250" s="287"/>
      <c r="H250" s="288"/>
      <c r="I250" s="27"/>
      <c r="J250" s="30"/>
      <c r="K250" s="28"/>
      <c r="L250" s="28"/>
      <c r="M250" s="28"/>
      <c r="N250" s="28"/>
      <c r="O250" s="28"/>
      <c r="P250" s="28"/>
      <c r="Q250" s="28"/>
      <c r="R250" s="28"/>
      <c r="S250" s="28"/>
      <c r="T250" s="28"/>
      <c r="U250" s="28"/>
      <c r="V250" s="28"/>
      <c r="W250" s="28"/>
      <c r="X250" s="28"/>
      <c r="Y250" s="29"/>
      <c r="Z250" s="116"/>
      <c r="AA250" s="117"/>
    </row>
    <row r="251" spans="1:27" ht="20.100000000000001" customHeight="1" x14ac:dyDescent="0.15">
      <c r="A251" s="92">
        <f>IF(AND(TRIM($I251)&lt;&gt;"",TRIM($I246)=""), 1001, 0)</f>
        <v>0</v>
      </c>
      <c r="B251" s="92"/>
      <c r="C251" s="111"/>
      <c r="D251" s="289"/>
      <c r="E251" s="290" t="s">
        <v>99</v>
      </c>
      <c r="F251" s="291"/>
      <c r="G251" s="291"/>
      <c r="H251" s="292"/>
      <c r="I251" s="31"/>
      <c r="J251" s="32"/>
      <c r="K251" s="33"/>
      <c r="L251" s="33"/>
      <c r="M251" s="33"/>
      <c r="N251" s="33"/>
      <c r="O251" s="33"/>
      <c r="P251" s="33"/>
      <c r="Q251" s="33"/>
      <c r="R251" s="33"/>
      <c r="S251" s="33"/>
      <c r="T251" s="33"/>
      <c r="U251" s="33"/>
      <c r="V251" s="33"/>
      <c r="W251" s="33"/>
      <c r="X251" s="33"/>
      <c r="Y251" s="34"/>
      <c r="Z251" s="116"/>
      <c r="AA251" s="117"/>
    </row>
    <row r="252" spans="1:27" ht="20.100000000000001" customHeight="1" x14ac:dyDescent="0.15">
      <c r="A252" s="92"/>
      <c r="B252" s="92"/>
      <c r="C252" s="107"/>
      <c r="D252" s="281" t="s">
        <v>103</v>
      </c>
      <c r="E252" s="282" t="s">
        <v>94</v>
      </c>
      <c r="F252" s="283"/>
      <c r="G252" s="283"/>
      <c r="H252" s="284"/>
      <c r="I252" s="24"/>
      <c r="J252" s="25"/>
      <c r="K252" s="25"/>
      <c r="L252" s="25"/>
      <c r="M252" s="25"/>
      <c r="N252" s="25"/>
      <c r="O252" s="25"/>
      <c r="P252" s="25"/>
      <c r="Q252" s="25"/>
      <c r="R252" s="25"/>
      <c r="S252" s="25"/>
      <c r="T252" s="25"/>
      <c r="U252" s="25"/>
      <c r="V252" s="25"/>
      <c r="W252" s="25"/>
      <c r="X252" s="25"/>
      <c r="Y252" s="26"/>
      <c r="Z252" s="116"/>
    </row>
    <row r="253" spans="1:27" ht="20.100000000000001" customHeight="1" x14ac:dyDescent="0.15">
      <c r="A253" s="92">
        <f ca="1">IF(IF(TRIM($I252)&lt;&gt;"",OR(TRIM($I253)="",COUNTIF(INDIRECT($I252),$I253)=0),TRIM($I253)&lt;&gt;""), 1001, 0)</f>
        <v>0</v>
      </c>
      <c r="B253" s="92"/>
      <c r="C253" s="111"/>
      <c r="D253" s="285"/>
      <c r="E253" s="286" t="s">
        <v>95</v>
      </c>
      <c r="F253" s="287"/>
      <c r="G253" s="287"/>
      <c r="H253" s="288"/>
      <c r="I253" s="27"/>
      <c r="J253" s="28"/>
      <c r="K253" s="28"/>
      <c r="L253" s="28"/>
      <c r="M253" s="28"/>
      <c r="N253" s="28"/>
      <c r="O253" s="28"/>
      <c r="P253" s="28"/>
      <c r="Q253" s="28"/>
      <c r="R253" s="28"/>
      <c r="S253" s="28"/>
      <c r="T253" s="28"/>
      <c r="U253" s="28"/>
      <c r="V253" s="28"/>
      <c r="W253" s="28"/>
      <c r="X253" s="28"/>
      <c r="Y253" s="29"/>
      <c r="Z253" s="116"/>
      <c r="AA253" s="117"/>
    </row>
    <row r="254" spans="1:27" ht="20.100000000000001" customHeight="1" x14ac:dyDescent="0.15">
      <c r="A254" s="92">
        <f>IF(AND(TRIM($I254)&lt;&gt;"",TRIM($I252)=""), 1001, 0)</f>
        <v>0</v>
      </c>
      <c r="B254" s="92"/>
      <c r="C254" s="111"/>
      <c r="D254" s="285"/>
      <c r="E254" s="286" t="s">
        <v>96</v>
      </c>
      <c r="F254" s="287"/>
      <c r="G254" s="287"/>
      <c r="H254" s="288"/>
      <c r="I254" s="27"/>
      <c r="J254" s="30"/>
      <c r="K254" s="28"/>
      <c r="L254" s="28"/>
      <c r="M254" s="28"/>
      <c r="N254" s="28"/>
      <c r="O254" s="28"/>
      <c r="P254" s="28"/>
      <c r="Q254" s="28"/>
      <c r="R254" s="28"/>
      <c r="S254" s="28"/>
      <c r="T254" s="28"/>
      <c r="U254" s="28"/>
      <c r="V254" s="28"/>
      <c r="W254" s="28"/>
      <c r="X254" s="28"/>
      <c r="Y254" s="29"/>
      <c r="Z254" s="116"/>
      <c r="AA254" s="117"/>
    </row>
    <row r="255" spans="1:27" ht="20.100000000000001" customHeight="1" x14ac:dyDescent="0.15">
      <c r="A255" s="92">
        <f>IF(AND(TRIM($I255)&lt;&gt;"",TRIM($I252)=""), 1001, 0)</f>
        <v>0</v>
      </c>
      <c r="B255" s="92"/>
      <c r="C255" s="111"/>
      <c r="D255" s="285"/>
      <c r="E255" s="286" t="s">
        <v>97</v>
      </c>
      <c r="F255" s="287"/>
      <c r="G255" s="287"/>
      <c r="H255" s="288"/>
      <c r="I255" s="27"/>
      <c r="J255" s="30"/>
      <c r="K255" s="28"/>
      <c r="L255" s="28"/>
      <c r="M255" s="28"/>
      <c r="N255" s="28"/>
      <c r="O255" s="28"/>
      <c r="P255" s="28"/>
      <c r="Q255" s="28"/>
      <c r="R255" s="28"/>
      <c r="S255" s="28"/>
      <c r="T255" s="28"/>
      <c r="U255" s="28"/>
      <c r="V255" s="28"/>
      <c r="W255" s="28"/>
      <c r="X255" s="28"/>
      <c r="Y255" s="29"/>
      <c r="Z255" s="116"/>
      <c r="AA255" s="117"/>
    </row>
    <row r="256" spans="1:27" ht="20.100000000000001" customHeight="1" x14ac:dyDescent="0.15">
      <c r="A256" s="92">
        <f>IF(AND(TRIM($I256)&lt;&gt;"",TRIM($I252)=""), 1001, 0)</f>
        <v>0</v>
      </c>
      <c r="B256" s="92"/>
      <c r="C256" s="111"/>
      <c r="D256" s="285"/>
      <c r="E256" s="286" t="s">
        <v>98</v>
      </c>
      <c r="F256" s="287"/>
      <c r="G256" s="287"/>
      <c r="H256" s="288"/>
      <c r="I256" s="27"/>
      <c r="J256" s="30"/>
      <c r="K256" s="28"/>
      <c r="L256" s="28"/>
      <c r="M256" s="28"/>
      <c r="N256" s="28"/>
      <c r="O256" s="28"/>
      <c r="P256" s="28"/>
      <c r="Q256" s="28"/>
      <c r="R256" s="28"/>
      <c r="S256" s="28"/>
      <c r="T256" s="28"/>
      <c r="U256" s="28"/>
      <c r="V256" s="28"/>
      <c r="W256" s="28"/>
      <c r="X256" s="28"/>
      <c r="Y256" s="29"/>
      <c r="Z256" s="116"/>
      <c r="AA256" s="117"/>
    </row>
    <row r="257" spans="1:27" ht="20.100000000000001" customHeight="1" x14ac:dyDescent="0.15">
      <c r="A257" s="92">
        <f>IF(AND(TRIM($I257)&lt;&gt;"",TRIM($I252)=""), 1001, 0)</f>
        <v>0</v>
      </c>
      <c r="B257" s="92"/>
      <c r="C257" s="111"/>
      <c r="D257" s="289"/>
      <c r="E257" s="290" t="s">
        <v>99</v>
      </c>
      <c r="F257" s="291"/>
      <c r="G257" s="291"/>
      <c r="H257" s="292"/>
      <c r="I257" s="31"/>
      <c r="J257" s="32"/>
      <c r="K257" s="33"/>
      <c r="L257" s="33"/>
      <c r="M257" s="33"/>
      <c r="N257" s="33"/>
      <c r="O257" s="33"/>
      <c r="P257" s="33"/>
      <c r="Q257" s="33"/>
      <c r="R257" s="33"/>
      <c r="S257" s="33"/>
      <c r="T257" s="33"/>
      <c r="U257" s="33"/>
      <c r="V257" s="33"/>
      <c r="W257" s="33"/>
      <c r="X257" s="33"/>
      <c r="Y257" s="34"/>
      <c r="Z257" s="116"/>
      <c r="AA257" s="117"/>
    </row>
    <row r="258" spans="1:27" ht="20.100000000000001" customHeight="1" x14ac:dyDescent="0.15">
      <c r="A258" s="92"/>
      <c r="B258" s="92"/>
      <c r="C258" s="111"/>
      <c r="D258" s="293"/>
      <c r="E258" s="293"/>
      <c r="F258" s="294"/>
      <c r="G258" s="294"/>
      <c r="H258" s="294"/>
      <c r="I258" s="294"/>
      <c r="J258" s="295"/>
      <c r="K258" s="295"/>
      <c r="L258" s="295"/>
      <c r="M258" s="295"/>
      <c r="N258" s="295"/>
      <c r="O258" s="295"/>
      <c r="P258" s="295"/>
      <c r="Q258" s="295"/>
      <c r="R258" s="295"/>
      <c r="S258" s="295"/>
      <c r="T258" s="295"/>
      <c r="U258" s="295"/>
      <c r="V258" s="295"/>
      <c r="W258" s="295"/>
      <c r="X258" s="295"/>
      <c r="Y258" s="295"/>
      <c r="Z258" s="116"/>
      <c r="AA258" s="117"/>
    </row>
    <row r="259" spans="1:27" ht="20.100000000000001" customHeight="1" x14ac:dyDescent="0.15">
      <c r="A259" s="92"/>
      <c r="B259" s="92"/>
      <c r="C259" s="131"/>
      <c r="D259" s="132"/>
      <c r="E259" s="132"/>
      <c r="F259" s="132"/>
      <c r="G259" s="132"/>
      <c r="H259" s="132"/>
      <c r="I259" s="132"/>
      <c r="J259" s="132"/>
      <c r="K259" s="132"/>
      <c r="L259" s="132"/>
      <c r="M259" s="132"/>
      <c r="N259" s="132"/>
      <c r="O259" s="132"/>
      <c r="P259" s="132"/>
      <c r="Q259" s="132"/>
      <c r="R259" s="132"/>
      <c r="S259" s="132"/>
      <c r="T259" s="132"/>
      <c r="U259" s="132"/>
      <c r="V259" s="132"/>
      <c r="W259" s="132"/>
      <c r="X259" s="132"/>
      <c r="Y259" s="132"/>
      <c r="Z259" s="135"/>
    </row>
    <row r="260" spans="1:27" ht="20.100000000000001" customHeight="1" x14ac:dyDescent="0.15">
      <c r="A260" s="92"/>
      <c r="B260" s="92"/>
      <c r="C260" s="117"/>
      <c r="D260" s="117"/>
      <c r="E260" s="117"/>
      <c r="F260" s="117"/>
      <c r="G260" s="117"/>
      <c r="H260" s="117"/>
      <c r="I260" s="117"/>
      <c r="J260" s="117"/>
      <c r="K260" s="117"/>
      <c r="L260" s="117"/>
      <c r="M260" s="117"/>
      <c r="N260" s="117"/>
      <c r="O260" s="117"/>
      <c r="P260" s="117"/>
      <c r="Q260" s="117"/>
      <c r="R260" s="117"/>
      <c r="S260" s="117"/>
      <c r="T260" s="117"/>
      <c r="U260" s="117"/>
      <c r="V260" s="117"/>
      <c r="W260" s="117"/>
      <c r="X260" s="117"/>
      <c r="Y260" s="117"/>
      <c r="Z260" s="117"/>
    </row>
    <row r="261" spans="1:27" ht="20.100000000000001" customHeight="1" x14ac:dyDescent="0.15">
      <c r="A261" s="92"/>
      <c r="B261" s="92"/>
      <c r="C261" s="117"/>
      <c r="D261" s="117"/>
      <c r="E261" s="117"/>
      <c r="F261" s="117"/>
      <c r="G261" s="117"/>
      <c r="H261" s="117"/>
      <c r="I261" s="117"/>
      <c r="J261" s="117"/>
      <c r="K261" s="117"/>
      <c r="L261" s="117"/>
      <c r="M261" s="117"/>
      <c r="N261" s="117"/>
      <c r="O261" s="117"/>
      <c r="P261" s="117"/>
      <c r="Q261" s="117"/>
      <c r="R261" s="117"/>
      <c r="S261" s="117"/>
      <c r="T261" s="117"/>
      <c r="U261" s="117"/>
      <c r="V261" s="117"/>
      <c r="W261" s="117"/>
      <c r="X261" s="117"/>
      <c r="Y261" s="117"/>
      <c r="Z261" s="117"/>
    </row>
    <row r="262" spans="1:27" ht="20.100000000000001" customHeight="1" x14ac:dyDescent="0.15">
      <c r="A262" s="103"/>
      <c r="B262" s="92"/>
      <c r="C262" s="104" t="s">
        <v>104</v>
      </c>
      <c r="D262" s="105"/>
      <c r="E262" s="105"/>
      <c r="F262" s="105"/>
      <c r="G262" s="105"/>
      <c r="H262" s="105"/>
      <c r="I262" s="106"/>
      <c r="J262" s="165"/>
    </row>
    <row r="263" spans="1:27" ht="9.9499999999999993" customHeight="1" x14ac:dyDescent="0.15">
      <c r="A263" s="103"/>
      <c r="B263" s="92"/>
      <c r="C263" s="107"/>
      <c r="D263" s="108"/>
      <c r="E263" s="108"/>
      <c r="F263" s="108"/>
      <c r="G263" s="108"/>
      <c r="H263" s="108"/>
      <c r="I263" s="117"/>
      <c r="J263" s="109"/>
      <c r="K263" s="109"/>
      <c r="L263" s="109"/>
      <c r="M263" s="109"/>
      <c r="N263" s="109"/>
      <c r="O263" s="109"/>
      <c r="P263" s="109"/>
      <c r="Q263" s="109"/>
      <c r="R263" s="109"/>
      <c r="S263" s="109"/>
      <c r="T263" s="109"/>
      <c r="U263" s="109"/>
      <c r="V263" s="109"/>
      <c r="W263" s="109"/>
      <c r="X263" s="109"/>
      <c r="Y263" s="109"/>
      <c r="Z263" s="110"/>
      <c r="AA263" s="117"/>
    </row>
    <row r="264" spans="1:27" ht="20.100000000000001" customHeight="1" x14ac:dyDescent="0.15">
      <c r="A264" s="103"/>
      <c r="B264" s="92"/>
      <c r="C264" s="107"/>
      <c r="D264" s="296" t="s">
        <v>105</v>
      </c>
      <c r="E264" s="297"/>
      <c r="F264" s="297"/>
      <c r="G264" s="297"/>
      <c r="H264" s="297"/>
      <c r="I264" s="297"/>
      <c r="J264" s="297"/>
      <c r="K264" s="297"/>
      <c r="L264" s="297"/>
      <c r="M264" s="297"/>
      <c r="N264" s="297"/>
      <c r="O264" s="297"/>
      <c r="P264" s="297"/>
      <c r="Q264" s="297"/>
      <c r="R264" s="297"/>
      <c r="S264" s="297"/>
      <c r="T264" s="297"/>
      <c r="U264" s="297"/>
      <c r="V264" s="297"/>
      <c r="W264" s="297"/>
      <c r="X264" s="297"/>
      <c r="Y264" s="297"/>
      <c r="Z264" s="298"/>
      <c r="AA264" s="117"/>
    </row>
    <row r="265" spans="1:27" ht="20.100000000000001" customHeight="1" x14ac:dyDescent="0.15">
      <c r="A265" s="103"/>
      <c r="B265" s="92"/>
      <c r="C265" s="107"/>
      <c r="D265" s="299"/>
      <c r="E265" s="300" t="s">
        <v>106</v>
      </c>
      <c r="F265" s="244"/>
      <c r="G265" s="244"/>
      <c r="H265" s="301"/>
      <c r="I265" s="302" t="s">
        <v>107</v>
      </c>
      <c r="J265" s="300"/>
      <c r="K265" s="300"/>
      <c r="L265" s="300"/>
      <c r="M265" s="300"/>
      <c r="N265" s="300"/>
      <c r="O265" s="300"/>
      <c r="P265" s="300"/>
      <c r="Q265" s="300"/>
      <c r="R265" s="300"/>
      <c r="S265" s="300"/>
      <c r="T265" s="303"/>
      <c r="U265" s="304" t="s">
        <v>108</v>
      </c>
      <c r="V265" s="305"/>
      <c r="W265" s="305"/>
      <c r="X265" s="305"/>
      <c r="Y265" s="306"/>
      <c r="Z265" s="307"/>
      <c r="AA265" s="117"/>
    </row>
    <row r="266" spans="1:27" ht="39.950000000000003" customHeight="1" x14ac:dyDescent="0.15">
      <c r="A266" s="103"/>
      <c r="B266" s="92"/>
      <c r="C266" s="107"/>
      <c r="D266" s="308">
        <v>1</v>
      </c>
      <c r="E266" s="77"/>
      <c r="F266" s="80"/>
      <c r="G266" s="80"/>
      <c r="H266" s="81"/>
      <c r="I266" s="77"/>
      <c r="J266" s="78"/>
      <c r="K266" s="78"/>
      <c r="L266" s="78"/>
      <c r="M266" s="78"/>
      <c r="N266" s="78"/>
      <c r="O266" s="78"/>
      <c r="P266" s="78"/>
      <c r="Q266" s="78"/>
      <c r="R266" s="78"/>
      <c r="S266" s="78"/>
      <c r="T266" s="79"/>
      <c r="U266" s="82"/>
      <c r="V266" s="83"/>
      <c r="W266" s="83"/>
      <c r="X266" s="83"/>
      <c r="Y266" s="84"/>
      <c r="Z266" s="160"/>
      <c r="AA266" s="117"/>
    </row>
    <row r="267" spans="1:27" ht="39.950000000000003" customHeight="1" x14ac:dyDescent="0.15">
      <c r="A267" s="103"/>
      <c r="B267" s="92"/>
      <c r="C267" s="107"/>
      <c r="D267" s="309">
        <v>2</v>
      </c>
      <c r="E267" s="5"/>
      <c r="F267" s="6"/>
      <c r="G267" s="6"/>
      <c r="H267" s="7"/>
      <c r="I267" s="5"/>
      <c r="J267" s="14"/>
      <c r="K267" s="14"/>
      <c r="L267" s="14"/>
      <c r="M267" s="14"/>
      <c r="N267" s="14"/>
      <c r="O267" s="14"/>
      <c r="P267" s="14"/>
      <c r="Q267" s="14"/>
      <c r="R267" s="14"/>
      <c r="S267" s="14"/>
      <c r="T267" s="15"/>
      <c r="U267" s="2"/>
      <c r="V267" s="3"/>
      <c r="W267" s="3"/>
      <c r="X267" s="3"/>
      <c r="Y267" s="4"/>
      <c r="Z267" s="160"/>
      <c r="AA267" s="117"/>
    </row>
    <row r="268" spans="1:27" ht="39.950000000000003" customHeight="1" x14ac:dyDescent="0.15">
      <c r="A268" s="103"/>
      <c r="B268" s="92"/>
      <c r="C268" s="107"/>
      <c r="D268" s="309">
        <v>3</v>
      </c>
      <c r="E268" s="5"/>
      <c r="F268" s="6"/>
      <c r="G268" s="6"/>
      <c r="H268" s="7"/>
      <c r="I268" s="5"/>
      <c r="J268" s="14"/>
      <c r="K268" s="14"/>
      <c r="L268" s="14"/>
      <c r="M268" s="14"/>
      <c r="N268" s="14"/>
      <c r="O268" s="14"/>
      <c r="P268" s="14"/>
      <c r="Q268" s="14"/>
      <c r="R268" s="14"/>
      <c r="S268" s="14"/>
      <c r="T268" s="15"/>
      <c r="U268" s="2"/>
      <c r="V268" s="3"/>
      <c r="W268" s="3"/>
      <c r="X268" s="3"/>
      <c r="Y268" s="4"/>
      <c r="Z268" s="160"/>
      <c r="AA268" s="117"/>
    </row>
    <row r="269" spans="1:27" ht="39.950000000000003" customHeight="1" x14ac:dyDescent="0.15">
      <c r="A269" s="103"/>
      <c r="B269" s="92"/>
      <c r="C269" s="107"/>
      <c r="D269" s="309">
        <v>4</v>
      </c>
      <c r="E269" s="5"/>
      <c r="F269" s="6"/>
      <c r="G269" s="6"/>
      <c r="H269" s="7"/>
      <c r="I269" s="5"/>
      <c r="J269" s="14"/>
      <c r="K269" s="14"/>
      <c r="L269" s="14"/>
      <c r="M269" s="14"/>
      <c r="N269" s="14"/>
      <c r="O269" s="14"/>
      <c r="P269" s="14"/>
      <c r="Q269" s="14"/>
      <c r="R269" s="14"/>
      <c r="S269" s="14"/>
      <c r="T269" s="15"/>
      <c r="U269" s="2"/>
      <c r="V269" s="3"/>
      <c r="W269" s="3"/>
      <c r="X269" s="3"/>
      <c r="Y269" s="4"/>
      <c r="Z269" s="160"/>
      <c r="AA269" s="117"/>
    </row>
    <row r="270" spans="1:27" ht="39.950000000000003" customHeight="1" x14ac:dyDescent="0.15">
      <c r="A270" s="103"/>
      <c r="B270" s="92"/>
      <c r="C270" s="107"/>
      <c r="D270" s="309">
        <v>5</v>
      </c>
      <c r="E270" s="5"/>
      <c r="F270" s="6"/>
      <c r="G270" s="6"/>
      <c r="H270" s="7"/>
      <c r="I270" s="5"/>
      <c r="J270" s="14"/>
      <c r="K270" s="14"/>
      <c r="L270" s="14"/>
      <c r="M270" s="14"/>
      <c r="N270" s="14"/>
      <c r="O270" s="14"/>
      <c r="P270" s="14"/>
      <c r="Q270" s="14"/>
      <c r="R270" s="14"/>
      <c r="S270" s="14"/>
      <c r="T270" s="15"/>
      <c r="U270" s="2"/>
      <c r="V270" s="3"/>
      <c r="W270" s="3"/>
      <c r="X270" s="3"/>
      <c r="Y270" s="4"/>
      <c r="Z270" s="160"/>
      <c r="AA270" s="117"/>
    </row>
    <row r="271" spans="1:27" ht="39.950000000000003" customHeight="1" x14ac:dyDescent="0.15">
      <c r="A271" s="103"/>
      <c r="B271" s="92"/>
      <c r="C271" s="107"/>
      <c r="D271" s="309">
        <v>6</v>
      </c>
      <c r="E271" s="5"/>
      <c r="F271" s="6"/>
      <c r="G271" s="6"/>
      <c r="H271" s="7"/>
      <c r="I271" s="5"/>
      <c r="J271" s="14"/>
      <c r="K271" s="14"/>
      <c r="L271" s="14"/>
      <c r="M271" s="14"/>
      <c r="N271" s="14"/>
      <c r="O271" s="14"/>
      <c r="P271" s="14"/>
      <c r="Q271" s="14"/>
      <c r="R271" s="14"/>
      <c r="S271" s="14"/>
      <c r="T271" s="15"/>
      <c r="U271" s="2"/>
      <c r="V271" s="3"/>
      <c r="W271" s="3"/>
      <c r="X271" s="3"/>
      <c r="Y271" s="4"/>
      <c r="Z271" s="160"/>
      <c r="AA271" s="117"/>
    </row>
    <row r="272" spans="1:27" ht="39.950000000000003" customHeight="1" x14ac:dyDescent="0.15">
      <c r="A272" s="103"/>
      <c r="B272" s="92"/>
      <c r="C272" s="107"/>
      <c r="D272" s="309">
        <v>7</v>
      </c>
      <c r="E272" s="5"/>
      <c r="F272" s="6"/>
      <c r="G272" s="6"/>
      <c r="H272" s="7"/>
      <c r="I272" s="5"/>
      <c r="J272" s="14"/>
      <c r="K272" s="14"/>
      <c r="L272" s="14"/>
      <c r="M272" s="14"/>
      <c r="N272" s="14"/>
      <c r="O272" s="14"/>
      <c r="P272" s="14"/>
      <c r="Q272" s="14"/>
      <c r="R272" s="14"/>
      <c r="S272" s="14"/>
      <c r="T272" s="15"/>
      <c r="U272" s="2"/>
      <c r="V272" s="3"/>
      <c r="W272" s="3"/>
      <c r="X272" s="3"/>
      <c r="Y272" s="4"/>
      <c r="Z272" s="160"/>
      <c r="AA272" s="117"/>
    </row>
    <row r="273" spans="1:27" ht="39.950000000000003" customHeight="1" x14ac:dyDescent="0.15">
      <c r="A273" s="103"/>
      <c r="B273" s="92"/>
      <c r="C273" s="107"/>
      <c r="D273" s="309">
        <v>8</v>
      </c>
      <c r="E273" s="5"/>
      <c r="F273" s="6"/>
      <c r="G273" s="6"/>
      <c r="H273" s="7"/>
      <c r="I273" s="5"/>
      <c r="J273" s="14"/>
      <c r="K273" s="14"/>
      <c r="L273" s="14"/>
      <c r="M273" s="14"/>
      <c r="N273" s="14"/>
      <c r="O273" s="14"/>
      <c r="P273" s="14"/>
      <c r="Q273" s="14"/>
      <c r="R273" s="14"/>
      <c r="S273" s="14"/>
      <c r="T273" s="15"/>
      <c r="U273" s="2"/>
      <c r="V273" s="3"/>
      <c r="W273" s="3"/>
      <c r="X273" s="3"/>
      <c r="Y273" s="4"/>
      <c r="Z273" s="160"/>
      <c r="AA273" s="117"/>
    </row>
    <row r="274" spans="1:27" ht="39.950000000000003" customHeight="1" x14ac:dyDescent="0.15">
      <c r="A274" s="103"/>
      <c r="B274" s="92"/>
      <c r="C274" s="107"/>
      <c r="D274" s="309">
        <v>9</v>
      </c>
      <c r="E274" s="5"/>
      <c r="F274" s="6"/>
      <c r="G274" s="6"/>
      <c r="H274" s="7"/>
      <c r="I274" s="5"/>
      <c r="J274" s="14"/>
      <c r="K274" s="14"/>
      <c r="L274" s="14"/>
      <c r="M274" s="14"/>
      <c r="N274" s="14"/>
      <c r="O274" s="14"/>
      <c r="P274" s="14"/>
      <c r="Q274" s="14"/>
      <c r="R274" s="14"/>
      <c r="S274" s="14"/>
      <c r="T274" s="15"/>
      <c r="U274" s="2"/>
      <c r="V274" s="3"/>
      <c r="W274" s="3"/>
      <c r="X274" s="3"/>
      <c r="Y274" s="4"/>
      <c r="Z274" s="160"/>
      <c r="AA274" s="117"/>
    </row>
    <row r="275" spans="1:27" ht="39.950000000000003" customHeight="1" x14ac:dyDescent="0.15">
      <c r="A275" s="103"/>
      <c r="B275" s="92"/>
      <c r="C275" s="107"/>
      <c r="D275" s="310">
        <v>10</v>
      </c>
      <c r="E275" s="8"/>
      <c r="F275" s="9"/>
      <c r="G275" s="9"/>
      <c r="H275" s="10"/>
      <c r="I275" s="8"/>
      <c r="J275" s="16"/>
      <c r="K275" s="16"/>
      <c r="L275" s="16"/>
      <c r="M275" s="16"/>
      <c r="N275" s="16"/>
      <c r="O275" s="16"/>
      <c r="P275" s="16"/>
      <c r="Q275" s="16"/>
      <c r="R275" s="16"/>
      <c r="S275" s="16"/>
      <c r="T275" s="17"/>
      <c r="U275" s="11"/>
      <c r="V275" s="12"/>
      <c r="W275" s="12"/>
      <c r="X275" s="12"/>
      <c r="Y275" s="13"/>
      <c r="Z275" s="160"/>
      <c r="AA275" s="117"/>
    </row>
    <row r="276" spans="1:27" ht="20.100000000000001" customHeight="1" x14ac:dyDescent="0.15">
      <c r="A276" s="103"/>
      <c r="B276" s="92"/>
      <c r="C276" s="111"/>
      <c r="D276" s="112"/>
      <c r="E276" s="109"/>
      <c r="F276" s="109"/>
      <c r="G276" s="109"/>
      <c r="H276" s="109"/>
      <c r="I276" s="311"/>
      <c r="J276" s="137"/>
      <c r="K276" s="137"/>
      <c r="L276" s="137"/>
      <c r="M276" s="137"/>
      <c r="N276" s="137"/>
      <c r="O276" s="137"/>
      <c r="P276" s="137"/>
      <c r="Q276" s="137"/>
      <c r="R276" s="137"/>
      <c r="S276" s="137"/>
      <c r="T276" s="137"/>
      <c r="U276" s="137"/>
      <c r="V276" s="137"/>
      <c r="W276" s="137"/>
      <c r="X276" s="137"/>
      <c r="Y276" s="137"/>
      <c r="Z276" s="122"/>
      <c r="AA276" s="117"/>
    </row>
    <row r="277" spans="1:27" ht="20.100000000000001" customHeight="1" x14ac:dyDescent="0.15">
      <c r="A277" s="103"/>
      <c r="B277" s="92"/>
      <c r="C277" s="131"/>
      <c r="D277" s="132"/>
      <c r="E277" s="132"/>
      <c r="F277" s="132"/>
      <c r="G277" s="132"/>
      <c r="H277" s="132"/>
      <c r="I277" s="132"/>
      <c r="J277" s="133"/>
      <c r="K277" s="133"/>
      <c r="L277" s="133"/>
      <c r="M277" s="133"/>
      <c r="N277" s="133"/>
      <c r="O277" s="133"/>
      <c r="P277" s="133"/>
      <c r="Q277" s="133"/>
      <c r="R277" s="133"/>
      <c r="S277" s="133"/>
      <c r="T277" s="133"/>
      <c r="U277" s="133"/>
      <c r="V277" s="133"/>
      <c r="W277" s="133"/>
      <c r="X277" s="133"/>
      <c r="Y277" s="133"/>
      <c r="Z277" s="276"/>
      <c r="AA277" s="117"/>
    </row>
    <row r="278" spans="1:27" ht="15.75" customHeight="1" x14ac:dyDescent="0.15">
      <c r="A278" s="103"/>
      <c r="B278" s="92"/>
      <c r="C278" s="117"/>
      <c r="D278" s="117"/>
      <c r="E278" s="117"/>
      <c r="F278" s="117"/>
      <c r="G278" s="117"/>
      <c r="H278" s="117"/>
      <c r="I278" s="117"/>
      <c r="J278" s="137"/>
      <c r="K278" s="137"/>
      <c r="L278" s="117"/>
      <c r="M278" s="117"/>
      <c r="N278" s="117"/>
      <c r="O278" s="117"/>
      <c r="P278" s="117"/>
      <c r="Q278" s="117"/>
      <c r="R278" s="117"/>
      <c r="S278" s="117"/>
      <c r="T278" s="117"/>
      <c r="U278" s="117"/>
      <c r="V278" s="117"/>
      <c r="W278" s="117"/>
      <c r="X278" s="117"/>
      <c r="Y278" s="117"/>
      <c r="Z278" s="117"/>
      <c r="AA278" s="117"/>
    </row>
  </sheetData>
  <sheetProtection algorithmName="SHA-512" hashValue="aLUCwsVNLbCK1vVO61UaqcW9tUqsePp7dOQLvO7GvTULOK5NbVDM1fZOU1rZ/eg5sQ+CvdyVKHbcixSyRrJKYw==" saltValue="OGYt4qkXvccSSIxSARIi8A==" spinCount="100000" sheet="1" objects="1" scenarios="1"/>
  <dataConsolidate/>
  <mergeCells count="216">
    <mergeCell ref="D234:D239"/>
    <mergeCell ref="D246:D251"/>
    <mergeCell ref="E250:H250"/>
    <mergeCell ref="I250:Y250"/>
    <mergeCell ref="E251:H251"/>
    <mergeCell ref="I251:Y251"/>
    <mergeCell ref="D240:D245"/>
    <mergeCell ref="E234:H234"/>
    <mergeCell ref="I234:Y234"/>
    <mergeCell ref="E235:H235"/>
    <mergeCell ref="I235:Y235"/>
    <mergeCell ref="E236:H236"/>
    <mergeCell ref="E246:H246"/>
    <mergeCell ref="I246:Y246"/>
    <mergeCell ref="E247:H247"/>
    <mergeCell ref="I236:Y236"/>
    <mergeCell ref="E237:H237"/>
    <mergeCell ref="E240:H240"/>
    <mergeCell ref="I240:Y240"/>
    <mergeCell ref="E241:H241"/>
    <mergeCell ref="I241:Y241"/>
    <mergeCell ref="I244:Y244"/>
    <mergeCell ref="E242:H242"/>
    <mergeCell ref="I242:Y242"/>
    <mergeCell ref="E243:H243"/>
    <mergeCell ref="I243:Y243"/>
    <mergeCell ref="E244:H244"/>
    <mergeCell ref="I237:Y237"/>
    <mergeCell ref="E238:H238"/>
    <mergeCell ref="I238:Y238"/>
    <mergeCell ref="E239:H239"/>
    <mergeCell ref="I239:Y239"/>
    <mergeCell ref="I265:T265"/>
    <mergeCell ref="I252:Y252"/>
    <mergeCell ref="E253:H253"/>
    <mergeCell ref="I253:Y253"/>
    <mergeCell ref="E254:H254"/>
    <mergeCell ref="I254:Y254"/>
    <mergeCell ref="E255:H255"/>
    <mergeCell ref="I255:Y255"/>
    <mergeCell ref="E256:H256"/>
    <mergeCell ref="I256:Y256"/>
    <mergeCell ref="E257:H257"/>
    <mergeCell ref="I257:Y257"/>
    <mergeCell ref="I266:T266"/>
    <mergeCell ref="I267:T267"/>
    <mergeCell ref="I268:T268"/>
    <mergeCell ref="I269:T269"/>
    <mergeCell ref="E245:H245"/>
    <mergeCell ref="I245:Y245"/>
    <mergeCell ref="E248:H248"/>
    <mergeCell ref="I248:Y248"/>
    <mergeCell ref="E249:H249"/>
    <mergeCell ref="I249:Y249"/>
    <mergeCell ref="U268:Y268"/>
    <mergeCell ref="U269:Y269"/>
    <mergeCell ref="E268:H268"/>
    <mergeCell ref="E269:H269"/>
    <mergeCell ref="I247:Y247"/>
    <mergeCell ref="C262:I262"/>
    <mergeCell ref="E265:H265"/>
    <mergeCell ref="E266:H266"/>
    <mergeCell ref="E267:H267"/>
    <mergeCell ref="U265:Y265"/>
    <mergeCell ref="U266:Y266"/>
    <mergeCell ref="U267:Y267"/>
    <mergeCell ref="D252:D257"/>
    <mergeCell ref="E252:H252"/>
    <mergeCell ref="N185:V185"/>
    <mergeCell ref="W185:X185"/>
    <mergeCell ref="E186:J186"/>
    <mergeCell ref="K186:M187"/>
    <mergeCell ref="N186:V186"/>
    <mergeCell ref="W186:X186"/>
    <mergeCell ref="E187:J187"/>
    <mergeCell ref="N187:V187"/>
    <mergeCell ref="W187:X187"/>
    <mergeCell ref="I153:M153"/>
    <mergeCell ref="I155:Y155"/>
    <mergeCell ref="I157:Y157"/>
    <mergeCell ref="I159:M159"/>
    <mergeCell ref="I161:M161"/>
    <mergeCell ref="I163:Y163"/>
    <mergeCell ref="I165:M165"/>
    <mergeCell ref="I167:M167"/>
    <mergeCell ref="I169:Y169"/>
    <mergeCell ref="I112:Y112"/>
    <mergeCell ref="I114:Y114"/>
    <mergeCell ref="I116:Y116"/>
    <mergeCell ref="I118:M118"/>
    <mergeCell ref="I120:Y120"/>
    <mergeCell ref="I122:M122"/>
    <mergeCell ref="I124:M124"/>
    <mergeCell ref="I126:Y126"/>
    <mergeCell ref="C150:H150"/>
    <mergeCell ref="J76:Y76"/>
    <mergeCell ref="I77:Y77"/>
    <mergeCell ref="I79:Y79"/>
    <mergeCell ref="I81:Y81"/>
    <mergeCell ref="I83:M83"/>
    <mergeCell ref="I85:M85"/>
    <mergeCell ref="I87:Y87"/>
    <mergeCell ref="C109:H109"/>
    <mergeCell ref="D111:Y111"/>
    <mergeCell ref="I36:M36"/>
    <mergeCell ref="I38:Y38"/>
    <mergeCell ref="I40:M40"/>
    <mergeCell ref="C60:H60"/>
    <mergeCell ref="I63:M63"/>
    <mergeCell ref="I69:M69"/>
    <mergeCell ref="I71:Y71"/>
    <mergeCell ref="C13:H13"/>
    <mergeCell ref="E15:H15"/>
    <mergeCell ref="J15:Y15"/>
    <mergeCell ref="I20:M20"/>
    <mergeCell ref="I22:Y22"/>
    <mergeCell ref="I24:Y24"/>
    <mergeCell ref="I26:Y26"/>
    <mergeCell ref="I28:Y28"/>
    <mergeCell ref="I30:Y30"/>
    <mergeCell ref="E184:J184"/>
    <mergeCell ref="K184:M184"/>
    <mergeCell ref="N184:V184"/>
    <mergeCell ref="W184:Y184"/>
    <mergeCell ref="E185:J185"/>
    <mergeCell ref="K185:M185"/>
    <mergeCell ref="W1:Z1"/>
    <mergeCell ref="C174:H174"/>
    <mergeCell ref="I176:M176"/>
    <mergeCell ref="I178:M178"/>
    <mergeCell ref="I73:Y73"/>
    <mergeCell ref="J74:Y74"/>
    <mergeCell ref="I75:Y75"/>
    <mergeCell ref="E181:Y181"/>
    <mergeCell ref="E182:J182"/>
    <mergeCell ref="K182:M182"/>
    <mergeCell ref="N182:V182"/>
    <mergeCell ref="W182:Y182"/>
    <mergeCell ref="E183:J183"/>
    <mergeCell ref="K183:M183"/>
    <mergeCell ref="N183:V183"/>
    <mergeCell ref="W183:Y183"/>
    <mergeCell ref="I32:Y32"/>
    <mergeCell ref="I34:M34"/>
    <mergeCell ref="I189:M189"/>
    <mergeCell ref="I195:M195"/>
    <mergeCell ref="E209:H209"/>
    <mergeCell ref="I209:M209"/>
    <mergeCell ref="E210:H210"/>
    <mergeCell ref="E200:H200"/>
    <mergeCell ref="I200:M200"/>
    <mergeCell ref="E201:H201"/>
    <mergeCell ref="I201:M201"/>
    <mergeCell ref="E202:H202"/>
    <mergeCell ref="I202:M202"/>
    <mergeCell ref="J190:Y190"/>
    <mergeCell ref="I193:M193"/>
    <mergeCell ref="I191:M191"/>
    <mergeCell ref="E203:H203"/>
    <mergeCell ref="I203:M203"/>
    <mergeCell ref="E204:H204"/>
    <mergeCell ref="I204:M204"/>
    <mergeCell ref="I206:M206"/>
    <mergeCell ref="J207:Y207"/>
    <mergeCell ref="O195:R195"/>
    <mergeCell ref="I197:M197"/>
    <mergeCell ref="I210:M210"/>
    <mergeCell ref="E211:H211"/>
    <mergeCell ref="I211:M211"/>
    <mergeCell ref="E212:H212"/>
    <mergeCell ref="I212:M212"/>
    <mergeCell ref="E213:H213"/>
    <mergeCell ref="I213:M213"/>
    <mergeCell ref="E214:H214"/>
    <mergeCell ref="I214:M214"/>
    <mergeCell ref="E217:H217"/>
    <mergeCell ref="I217:M217"/>
    <mergeCell ref="E218:H218"/>
    <mergeCell ref="I218:M218"/>
    <mergeCell ref="E219:H219"/>
    <mergeCell ref="I219:M219"/>
    <mergeCell ref="E220:H220"/>
    <mergeCell ref="I220:M220"/>
    <mergeCell ref="C225:I225"/>
    <mergeCell ref="D227:Y227"/>
    <mergeCell ref="D228:D233"/>
    <mergeCell ref="E228:H228"/>
    <mergeCell ref="I228:Y228"/>
    <mergeCell ref="E229:H229"/>
    <mergeCell ref="I229:Y229"/>
    <mergeCell ref="E230:H230"/>
    <mergeCell ref="I230:Y230"/>
    <mergeCell ref="E231:H231"/>
    <mergeCell ref="I231:Y231"/>
    <mergeCell ref="E232:H232"/>
    <mergeCell ref="I232:Y232"/>
    <mergeCell ref="E233:H233"/>
    <mergeCell ref="I233:Y233"/>
    <mergeCell ref="U270:Y270"/>
    <mergeCell ref="E274:H274"/>
    <mergeCell ref="E275:H275"/>
    <mergeCell ref="E271:H271"/>
    <mergeCell ref="E272:H272"/>
    <mergeCell ref="E273:H273"/>
    <mergeCell ref="U271:Y271"/>
    <mergeCell ref="U272:Y272"/>
    <mergeCell ref="U273:Y273"/>
    <mergeCell ref="U274:Y274"/>
    <mergeCell ref="U275:Y275"/>
    <mergeCell ref="I274:T274"/>
    <mergeCell ref="I275:T275"/>
    <mergeCell ref="I272:T272"/>
    <mergeCell ref="I273:T273"/>
    <mergeCell ref="I270:T270"/>
    <mergeCell ref="I271:T271"/>
    <mergeCell ref="E270:H270"/>
  </mergeCells>
  <phoneticPr fontId="5"/>
  <conditionalFormatting sqref="I20:M20">
    <cfRule type="expression" dxfId="79" priority="80" stopIfTrue="1">
      <formula>TRIM($I20)=""</formula>
    </cfRule>
  </conditionalFormatting>
  <conditionalFormatting sqref="I22:Y22">
    <cfRule type="expression" dxfId="78" priority="79" stopIfTrue="1">
      <formula>AND(TRIM($I22)&lt;&gt;"", OR(ISERROR(FIND("@"&amp;LEFT($I22,3)&amp;"@", 都道府県3))=FALSE, ISERROR(FIND("@"&amp;LEFT($I22,4)&amp;"@",都道府県4))=FALSE))=FALSE</formula>
    </cfRule>
  </conditionalFormatting>
  <conditionalFormatting sqref="I24:Y24">
    <cfRule type="expression" dxfId="77" priority="78" stopIfTrue="1">
      <formula>TRIM($I24)=""</formula>
    </cfRule>
  </conditionalFormatting>
  <conditionalFormatting sqref="I26:Y26">
    <cfRule type="expression" dxfId="76" priority="77" stopIfTrue="1">
      <formula>TRIM($I26)=""</formula>
    </cfRule>
  </conditionalFormatting>
  <conditionalFormatting sqref="I28:Y28">
    <cfRule type="expression" dxfId="75" priority="76" stopIfTrue="1">
      <formula>TRIM($I28)=""</formula>
    </cfRule>
  </conditionalFormatting>
  <conditionalFormatting sqref="I30:Y30">
    <cfRule type="expression" dxfId="74" priority="75" stopIfTrue="1">
      <formula>OR(TRIM($I30)="", NOT(OR(IFERROR(SEARCH(" ",$I30),0)&gt;0, IFERROR(SEARCH("　",$I30),0)&gt;0)))</formula>
    </cfRule>
  </conditionalFormatting>
  <conditionalFormatting sqref="I32:Y32">
    <cfRule type="expression" dxfId="73" priority="74" stopIfTrue="1">
      <formula>OR(TRIM($I32)="", NOT(OR(IFERROR(SEARCH(" ",$I32),0)&gt;0, IFERROR(SEARCH("　",$I32),0)&gt;0)))</formula>
    </cfRule>
  </conditionalFormatting>
  <conditionalFormatting sqref="I34:M34">
    <cfRule type="expression" dxfId="72" priority="73" stopIfTrue="1">
      <formula>NOT(AND(TRIM($I34)&lt;&gt;"",ISNUMBER(VALUE(SUBSTITUTE($I34,"-",""))), IFERROR(SEARCH("-",$I34),0)&gt;0))</formula>
    </cfRule>
  </conditionalFormatting>
  <conditionalFormatting sqref="I36:M36">
    <cfRule type="expression" dxfId="71" priority="72" stopIfTrue="1">
      <formula>AND(TRIM($I36)&lt;&gt;"", NOT(AND(ISNUMBER(VALUE(SUBSTITUTE($I36,"-",""))), IFERROR(SEARCH("-",$I36),0)&gt;0)))</formula>
    </cfRule>
  </conditionalFormatting>
  <conditionalFormatting sqref="I38:Y38">
    <cfRule type="expression" dxfId="70" priority="71" stopIfTrue="1">
      <formula>NOT(AND(TRIM($I38)&lt;&gt;"", IFERROR(SEARCH("@",$I38),0)&gt;0))</formula>
    </cfRule>
  </conditionalFormatting>
  <conditionalFormatting sqref="I40:M40">
    <cfRule type="expression" dxfId="69" priority="70" stopIfTrue="1">
      <formula>AND($I40&lt;&gt;"一致する", $I40&lt;&gt;"一致しない")</formula>
    </cfRule>
  </conditionalFormatting>
  <conditionalFormatting sqref="I63:M63">
    <cfRule type="expression" dxfId="68" priority="69" stopIfTrue="1">
      <formula>AND($I63&lt;&gt;"しない", $I63&lt;&gt;"する")</formula>
    </cfRule>
  </conditionalFormatting>
  <conditionalFormatting sqref="I69:M69">
    <cfRule type="expression" dxfId="67" priority="68" stopIfTrue="1">
      <formula>OR(AND($I63="する",TRIM($I69)=""),AND($I63="しない",NOT(ISBLANK($I69))))</formula>
    </cfRule>
  </conditionalFormatting>
  <conditionalFormatting sqref="I71:Y71">
    <cfRule type="expression" dxfId="66" priority="67" stopIfTrue="1">
      <formula>OR(AND($I63="する",AND($I71&lt;&gt;"", OR(ISERROR(FIND("@"&amp;LEFT($I71,3)&amp;"@", 都道府県3))=FALSE, ISERROR(FIND("@"&amp;LEFT($I71,4)&amp;"@",都道府県4))=FALSE))=FALSE),AND($I63="しない",NOT(ISBLANK($I71))))</formula>
    </cfRule>
  </conditionalFormatting>
  <conditionalFormatting sqref="I73:Y73">
    <cfRule type="expression" dxfId="65" priority="66" stopIfTrue="1">
      <formula>OR(AND($I63="する",TRIM($I73)=""),AND($I63="しない",NOT(ISBLANK($I73))))</formula>
    </cfRule>
  </conditionalFormatting>
  <conditionalFormatting sqref="I75:Y75">
    <cfRule type="expression" dxfId="64" priority="65" stopIfTrue="1">
      <formula>OR(AND($I63="する",TRIM($I75)=""),AND($I63="しない",NOT(ISBLANK($I75))))</formula>
    </cfRule>
  </conditionalFormatting>
  <conditionalFormatting sqref="I77:Y77">
    <cfRule type="expression" dxfId="63" priority="64" stopIfTrue="1">
      <formula>OR(AND($I63="する",TRIM($I77)=""),AND($I63="しない",NOT(ISBLANK($I77))))</formula>
    </cfRule>
  </conditionalFormatting>
  <conditionalFormatting sqref="I79:Y79">
    <cfRule type="expression" dxfId="62" priority="63" stopIfTrue="1">
      <formula>OR(AND($I63="する",OR(TRIM($I79)="", NOT(OR(IFERROR(SEARCH(" ",$I79),0)&gt;0, IFERROR(SEARCH("　",$I79),0)&gt;0)))),AND($I63="しない",NOT(ISBLANK($I79))))</formula>
    </cfRule>
  </conditionalFormatting>
  <conditionalFormatting sqref="I81:Y81">
    <cfRule type="expression" dxfId="61" priority="62" stopIfTrue="1">
      <formula>OR(AND($I63="する",OR(TRIM($I81)="", NOT(OR(IFERROR(SEARCH(" ",$I81),0)&gt;0, IFERROR(SEARCH("　",$I81),0)&gt;0)))),AND($I63="しない",NOT(ISBLANK($I81))))</formula>
    </cfRule>
  </conditionalFormatting>
  <conditionalFormatting sqref="I83:M83">
    <cfRule type="expression" dxfId="60" priority="61" stopIfTrue="1">
      <formula>OR(AND($I63="する",NOT(AND(TRIM($I83)&lt;&gt;"",ISNUMBER(VALUE(SUBSTITUTE($I83,"-",""))),IFERROR(SEARCH("-",$I83),0)&gt;0))), AND($I63="しない",NOT(ISBLANK($I83))))</formula>
    </cfRule>
  </conditionalFormatting>
  <conditionalFormatting sqref="P83">
    <cfRule type="expression" dxfId="59" priority="60" stopIfTrue="1">
      <formula>AND($I63="しない",NOT(ISBLANK($P83)))</formula>
    </cfRule>
  </conditionalFormatting>
  <conditionalFormatting sqref="I85:M85">
    <cfRule type="expression" dxfId="58" priority="59" stopIfTrue="1">
      <formula>OR(AND($I63="する",AND(TRIM($I85)&lt;&gt;"",NOT(AND(ISNUMBER(VALUE(SUBSTITUTE($I85,"-",""))),IFERROR(SEARCH("-",$I85),0)&gt;0)))), AND($I63="しない",NOT(ISBLANK($I85))))</formula>
    </cfRule>
  </conditionalFormatting>
  <conditionalFormatting sqref="I87:Y87">
    <cfRule type="expression" dxfId="57" priority="58" stopIfTrue="1">
      <formula>OR(AND($I63="する",OR(TRIM($I87)="", NOT(IFERROR(SEARCH("@",$I87),0)&gt;0))),AND($I63="しない",NOT(ISBLANK($I87))))</formula>
    </cfRule>
  </conditionalFormatting>
  <conditionalFormatting sqref="I112:Y112">
    <cfRule type="expression" dxfId="56" priority="57" stopIfTrue="1">
      <formula>TRIM($I112)=""</formula>
    </cfRule>
  </conditionalFormatting>
  <conditionalFormatting sqref="I114:Y114">
    <cfRule type="expression" dxfId="55" priority="56" stopIfTrue="1">
      <formula>AND(TRIM($I114)&lt;&gt;"", NOT(OR(IFERROR(SEARCH(" ",$I114),0)&gt;0, IFERROR(SEARCH("　",$I114),0)&gt;0)))</formula>
    </cfRule>
  </conditionalFormatting>
  <conditionalFormatting sqref="I116:Y116">
    <cfRule type="expression" dxfId="54" priority="55" stopIfTrue="1">
      <formula>OR(TRIM($I116)="", NOT(OR(IFERROR(SEARCH(" ",$I116),0)&gt;0, IFERROR(SEARCH("　",$I116),0)&gt;0)))</formula>
    </cfRule>
  </conditionalFormatting>
  <conditionalFormatting sqref="I120:Y120">
    <cfRule type="expression" dxfId="53" priority="54" stopIfTrue="1">
      <formula>AND(TRIM($I120)&lt;&gt;"", AND(OR(ISERROR(FIND("@"&amp;LEFT($I120,3)&amp;"@", 都道府県3))=FALSE, ISERROR(FIND("@"&amp;LEFT($I120,4)&amp;"@",都道府県4))=FALSE))=FALSE)</formula>
    </cfRule>
  </conditionalFormatting>
  <conditionalFormatting sqref="I122:M122">
    <cfRule type="expression" dxfId="52" priority="53" stopIfTrue="1">
      <formula>NOT(AND(TRIM($I122)&lt;&gt;"",ISNUMBER(VALUE(SUBSTITUTE($I122,"-",""))), IFERROR(SEARCH("-",$I122),0)&gt;0))</formula>
    </cfRule>
  </conditionalFormatting>
  <conditionalFormatting sqref="I124:M124">
    <cfRule type="expression" dxfId="51" priority="52" stopIfTrue="1">
      <formula>AND(TRIM($I124)&lt;&gt;"", NOT(AND(ISNUMBER(VALUE(SUBSTITUTE($I124,"-",""))), IFERROR(SEARCH("-",$I124),0)&gt;0)))</formula>
    </cfRule>
  </conditionalFormatting>
  <conditionalFormatting sqref="I126:Y126">
    <cfRule type="expression" dxfId="50" priority="51" stopIfTrue="1">
      <formula>AND(TRIM($I126)&lt;&gt;"", NOT(IFERROR(SEARCH("@",$I126),0)&gt;0))</formula>
    </cfRule>
  </conditionalFormatting>
  <conditionalFormatting sqref="I153:M153">
    <cfRule type="expression" dxfId="49" priority="50" stopIfTrue="1">
      <formula>AND($I153&lt;&gt;"しない", $I153&lt;&gt;"する")</formula>
    </cfRule>
  </conditionalFormatting>
  <conditionalFormatting sqref="I155:Y155">
    <cfRule type="expression" dxfId="48" priority="49" stopIfTrue="1">
      <formula>AND($I153="する",OR(TRIM($I155)="", NOT(OR(IFERROR(SEARCH(" ",$I155),0)&gt;0, IFERROR(SEARCH("　",$I155),0)&gt;0))))</formula>
    </cfRule>
  </conditionalFormatting>
  <conditionalFormatting sqref="I157:Y157">
    <cfRule type="expression" dxfId="47" priority="48" stopIfTrue="1">
      <formula>AND($I153="する",OR(TRIM($I157)="", NOT(OR(IFERROR(SEARCH(" ",$I157),0)&gt;0, IFERROR(SEARCH("　",$I157),0)&gt;0))))</formula>
    </cfRule>
  </conditionalFormatting>
  <conditionalFormatting sqref="I159:M159">
    <cfRule type="expression" dxfId="46" priority="47" stopIfTrue="1">
      <formula>AND($I153="する",OR(TRIM($I159)="", LEN($I159)&lt;&gt;8, NOT(ISNUMBER(VALUE(I159))), IFERROR(SEARCH("-", $I159),0)&gt;0))</formula>
    </cfRule>
  </conditionalFormatting>
  <conditionalFormatting sqref="I161:M161">
    <cfRule type="expression" dxfId="45" priority="46" stopIfTrue="1">
      <formula>AND($I153="する",TRIM($I161)="")</formula>
    </cfRule>
  </conditionalFormatting>
  <conditionalFormatting sqref="I163:Y163">
    <cfRule type="expression" dxfId="44" priority="45" stopIfTrue="1">
      <formula>AND($I153="する",AND($I163&lt;&gt;"", OR(ISERROR(FIND("@"&amp;LEFT($I163,3)&amp;"@", 都道府県3))=FALSE, ISERROR(FIND("@"&amp;LEFT($I163,4)&amp;"@",都道府県4))=FALSE))=FALSE)</formula>
    </cfRule>
  </conditionalFormatting>
  <conditionalFormatting sqref="I165:M165">
    <cfRule type="expression" dxfId="43" priority="44" stopIfTrue="1">
      <formula>AND($I153="する",NOT(AND(TRIM($I165)&lt;&gt;"",ISNUMBER(VALUE(SUBSTITUTE($I165,"-",""))),IFERROR(SEARCH("-",$I165),0)&gt;0)))</formula>
    </cfRule>
  </conditionalFormatting>
  <conditionalFormatting sqref="I167:M167">
    <cfRule type="expression" dxfId="42" priority="43" stopIfTrue="1">
      <formula>AND($I153="する",AND(TRIM($I167)&lt;&gt;"",NOT(AND(ISNUMBER(VALUE(SUBSTITUTE($I167,"-",""))),IFERROR(SEARCH("-",$I167),0)&gt;0))))</formula>
    </cfRule>
  </conditionalFormatting>
  <conditionalFormatting sqref="I169:Y169">
    <cfRule type="expression" dxfId="41" priority="42" stopIfTrue="1">
      <formula>AND($I153="する",AND(TRIM($I169)&lt;&gt;"", NOT(IFERROR(SEARCH("@",$I169),0)&gt;0)))</formula>
    </cfRule>
  </conditionalFormatting>
  <conditionalFormatting sqref="I176:M176">
    <cfRule type="expression" dxfId="40" priority="41" stopIfTrue="1">
      <formula>$A176&lt;&gt;0</formula>
    </cfRule>
  </conditionalFormatting>
  <conditionalFormatting sqref="I178:M178">
    <cfRule type="expression" dxfId="39" priority="40" stopIfTrue="1">
      <formula>$A178&lt;&gt;0</formula>
    </cfRule>
  </conditionalFormatting>
  <conditionalFormatting sqref="K183:M183">
    <cfRule type="expression" dxfId="38" priority="39" stopIfTrue="1">
      <formula>$A182&lt;&gt;0</formula>
    </cfRule>
  </conditionalFormatting>
  <conditionalFormatting sqref="K184:M184">
    <cfRule type="expression" dxfId="37" priority="38" stopIfTrue="1">
      <formula>$A182&lt;&gt;0</formula>
    </cfRule>
  </conditionalFormatting>
  <conditionalFormatting sqref="N184:V184">
    <cfRule type="expression" dxfId="36" priority="37" stopIfTrue="1">
      <formula>$A184&lt;&gt;0</formula>
    </cfRule>
  </conditionalFormatting>
  <conditionalFormatting sqref="K185:M185">
    <cfRule type="expression" dxfId="35" priority="36" stopIfTrue="1">
      <formula>$A182&lt;&gt;0</formula>
    </cfRule>
  </conditionalFormatting>
  <conditionalFormatting sqref="N185:V185">
    <cfRule type="expression" dxfId="34" priority="35" stopIfTrue="1">
      <formula>$A185&lt;&gt;0</formula>
    </cfRule>
  </conditionalFormatting>
  <conditionalFormatting sqref="K186:M187">
    <cfRule type="expression" dxfId="33" priority="34" stopIfTrue="1">
      <formula>$A182&lt;&gt;0</formula>
    </cfRule>
  </conditionalFormatting>
  <conditionalFormatting sqref="N186:V186">
    <cfRule type="expression" dxfId="32" priority="33" stopIfTrue="1">
      <formula>AND($A186&lt;&gt;0,TRIM($N186)="")</formula>
    </cfRule>
  </conditionalFormatting>
  <conditionalFormatting sqref="W186:X186">
    <cfRule type="expression" dxfId="31" priority="32" stopIfTrue="1">
      <formula>AND($A186&lt;&gt;0,TRIM($W186)="")</formula>
    </cfRule>
  </conditionalFormatting>
  <conditionalFormatting sqref="I189:M189">
    <cfRule type="expression" dxfId="30" priority="31" stopIfTrue="1">
      <formula>$A189&lt;&gt;0</formula>
    </cfRule>
  </conditionalFormatting>
  <conditionalFormatting sqref="I200:M200">
    <cfRule type="expression" dxfId="29" priority="30" stopIfTrue="1">
      <formula>$A200&lt;&gt;0</formula>
    </cfRule>
  </conditionalFormatting>
  <conditionalFormatting sqref="I201:M201">
    <cfRule type="expression" dxfId="28" priority="29" stopIfTrue="1">
      <formula>$A201&lt;&gt;0</formula>
    </cfRule>
  </conditionalFormatting>
  <conditionalFormatting sqref="I202:M202">
    <cfRule type="expression" dxfId="27" priority="28" stopIfTrue="1">
      <formula>$A202&lt;&gt;0</formula>
    </cfRule>
  </conditionalFormatting>
  <conditionalFormatting sqref="I204:M204">
    <cfRule type="expression" dxfId="26" priority="27" stopIfTrue="1">
      <formula>$A204&lt;&gt;0</formula>
    </cfRule>
  </conditionalFormatting>
  <conditionalFormatting sqref="I228:Y228">
    <cfRule type="expression" dxfId="25" priority="26" stopIfTrue="1">
      <formula>$A228&lt;&gt;0</formula>
    </cfRule>
  </conditionalFormatting>
  <conditionalFormatting sqref="I229:Y229">
    <cfRule type="expression" dxfId="24" priority="25" stopIfTrue="1">
      <formula>$A229&lt;&gt;0</formula>
    </cfRule>
  </conditionalFormatting>
  <conditionalFormatting sqref="I230:Y230">
    <cfRule type="expression" dxfId="23" priority="24" stopIfTrue="1">
      <formula>$A230&lt;&gt;0</formula>
    </cfRule>
  </conditionalFormatting>
  <conditionalFormatting sqref="I231:Y231">
    <cfRule type="expression" dxfId="22" priority="23" stopIfTrue="1">
      <formula>$A231&lt;&gt;0</formula>
    </cfRule>
  </conditionalFormatting>
  <conditionalFormatting sqref="I232:Y232">
    <cfRule type="expression" dxfId="21" priority="22" stopIfTrue="1">
      <formula>$A232&lt;&gt;0</formula>
    </cfRule>
  </conditionalFormatting>
  <conditionalFormatting sqref="I233:Y233">
    <cfRule type="expression" dxfId="20" priority="21" stopIfTrue="1">
      <formula>$A233&lt;&gt;0</formula>
    </cfRule>
  </conditionalFormatting>
  <conditionalFormatting sqref="I235:Y235">
    <cfRule type="expression" dxfId="19" priority="20" stopIfTrue="1">
      <formula>$A235&lt;&gt;0</formula>
    </cfRule>
  </conditionalFormatting>
  <conditionalFormatting sqref="I236:Y236">
    <cfRule type="expression" dxfId="18" priority="19" stopIfTrue="1">
      <formula>$A236&lt;&gt;0</formula>
    </cfRule>
  </conditionalFormatting>
  <conditionalFormatting sqref="I237:Y237">
    <cfRule type="expression" dxfId="17" priority="18" stopIfTrue="1">
      <formula>$A237&lt;&gt;0</formula>
    </cfRule>
  </conditionalFormatting>
  <conditionalFormatting sqref="I238:Y238">
    <cfRule type="expression" dxfId="16" priority="17" stopIfTrue="1">
      <formula>$A238&lt;&gt;0</formula>
    </cfRule>
  </conditionalFormatting>
  <conditionalFormatting sqref="I239:Y239">
    <cfRule type="expression" dxfId="15" priority="16" stopIfTrue="1">
      <formula>$A239&lt;&gt;0</formula>
    </cfRule>
  </conditionalFormatting>
  <conditionalFormatting sqref="I241:Y241">
    <cfRule type="expression" dxfId="14" priority="15" stopIfTrue="1">
      <formula>$A241&lt;&gt;0</formula>
    </cfRule>
  </conditionalFormatting>
  <conditionalFormatting sqref="I242:Y242">
    <cfRule type="expression" dxfId="13" priority="14" stopIfTrue="1">
      <formula>$A242&lt;&gt;0</formula>
    </cfRule>
  </conditionalFormatting>
  <conditionalFormatting sqref="I243:Y243">
    <cfRule type="expression" dxfId="12" priority="13" stopIfTrue="1">
      <formula>$A243&lt;&gt;0</formula>
    </cfRule>
  </conditionalFormatting>
  <conditionalFormatting sqref="I244:Y244">
    <cfRule type="expression" dxfId="11" priority="12" stopIfTrue="1">
      <formula>$A244&lt;&gt;0</formula>
    </cfRule>
  </conditionalFormatting>
  <conditionalFormatting sqref="I245:Y245">
    <cfRule type="expression" dxfId="10" priority="11" stopIfTrue="1">
      <formula>$A245&lt;&gt;0</formula>
    </cfRule>
  </conditionalFormatting>
  <conditionalFormatting sqref="I247:Y247">
    <cfRule type="expression" dxfId="9" priority="10" stopIfTrue="1">
      <formula>$A247&lt;&gt;0</formula>
    </cfRule>
  </conditionalFormatting>
  <conditionalFormatting sqref="I248:Y248">
    <cfRule type="expression" dxfId="8" priority="9" stopIfTrue="1">
      <formula>$A248&lt;&gt;0</formula>
    </cfRule>
  </conditionalFormatting>
  <conditionalFormatting sqref="I249:Y249">
    <cfRule type="expression" dxfId="7" priority="8" stopIfTrue="1">
      <formula>$A249&lt;&gt;0</formula>
    </cfRule>
  </conditionalFormatting>
  <conditionalFormatting sqref="I250:Y250">
    <cfRule type="expression" dxfId="6" priority="7" stopIfTrue="1">
      <formula>$A250&lt;&gt;0</formula>
    </cfRule>
  </conditionalFormatting>
  <conditionalFormatting sqref="I251:Y251">
    <cfRule type="expression" dxfId="5" priority="6" stopIfTrue="1">
      <formula>$A251&lt;&gt;0</formula>
    </cfRule>
  </conditionalFormatting>
  <conditionalFormatting sqref="I253:Y253">
    <cfRule type="expression" dxfId="4" priority="5" stopIfTrue="1">
      <formula>$A253&lt;&gt;0</formula>
    </cfRule>
  </conditionalFormatting>
  <conditionalFormatting sqref="I254:Y254">
    <cfRule type="expression" dxfId="3" priority="4" stopIfTrue="1">
      <formula>$A254&lt;&gt;0</formula>
    </cfRule>
  </conditionalFormatting>
  <conditionalFormatting sqref="I255:Y255">
    <cfRule type="expression" dxfId="2" priority="3" stopIfTrue="1">
      <formula>$A255&lt;&gt;0</formula>
    </cfRule>
  </conditionalFormatting>
  <conditionalFormatting sqref="I256:Y256">
    <cfRule type="expression" dxfId="1" priority="2" stopIfTrue="1">
      <formula>$A256&lt;&gt;0</formula>
    </cfRule>
  </conditionalFormatting>
  <conditionalFormatting sqref="I257:Y257">
    <cfRule type="expression" dxfId="0" priority="1" stopIfTrue="1">
      <formula>$A257&lt;&gt;0</formula>
    </cfRule>
  </conditionalFormatting>
  <dataValidations count="131">
    <dataValidation type="whole" imeMode="halfAlpha" allowBlank="1" showInputMessage="1" showErrorMessage="1" error="7桁の数字を入力してください" sqref="I20:M20" xr:uid="{2A6D9EEE-7976-476D-91DA-6652EA3A1765}">
      <formula1>0</formula1>
      <formula2>9999999</formula2>
    </dataValidation>
    <dataValidation errorStyle="warning" imeMode="hiragana" allowBlank="1" showInputMessage="1" showErrorMessage="1" sqref="I22:Y22" xr:uid="{67A5C7EC-A07A-4334-A29D-0093EE889C21}"/>
    <dataValidation errorStyle="warning" imeMode="fullKatakana" allowBlank="1" showInputMessage="1" showErrorMessage="1" sqref="I24:Y24" xr:uid="{483DA128-835D-461D-91C1-CEA784EBB566}"/>
    <dataValidation errorStyle="warning" imeMode="hiragana" allowBlank="1" showInputMessage="1" showErrorMessage="1" sqref="I26:Y26" xr:uid="{C95881D5-E1CF-43CA-B962-5994375D30D1}"/>
    <dataValidation errorStyle="warning" imeMode="hiragana" allowBlank="1" showInputMessage="1" showErrorMessage="1" sqref="I28:Y28" xr:uid="{B7EBFCE8-96EC-45E6-A3B4-C4CC7DBC66AA}"/>
    <dataValidation errorStyle="warning" imeMode="fullKatakana" allowBlank="1" showInputMessage="1" showErrorMessage="1" sqref="I30:Y30" xr:uid="{C5CBD5D4-3C28-4A7D-BC74-05AE691B5EC8}"/>
    <dataValidation errorStyle="warning" imeMode="hiragana" allowBlank="1" showInputMessage="1" showErrorMessage="1" sqref="I32:Y32" xr:uid="{E31AB7E8-C3D6-4EB2-8366-3F70120A5643}"/>
    <dataValidation errorStyle="warning" imeMode="halfAlpha" allowBlank="1" showInputMessage="1" showErrorMessage="1" sqref="I34:M34" xr:uid="{FDE68EB4-8D6B-40A3-8776-A91F88E251B0}"/>
    <dataValidation errorStyle="warning" imeMode="halfAlpha" allowBlank="1" showInputMessage="1" showErrorMessage="1" sqref="P34" xr:uid="{F1A8DE7B-1FCD-473F-900E-A8AE333E6449}"/>
    <dataValidation errorStyle="warning" imeMode="halfAlpha" allowBlank="1" showInputMessage="1" showErrorMessage="1" sqref="I36:M36" xr:uid="{CB2FF130-4843-438D-8BBB-7BB182EDFFBE}"/>
    <dataValidation errorStyle="warning" imeMode="halfAlpha" allowBlank="1" showInputMessage="1" showErrorMessage="1" sqref="I38:Y38" xr:uid="{54C433CB-A29C-48B3-8409-65EED3035A70}"/>
    <dataValidation type="list" imeMode="halfAlpha" allowBlank="1" showInputMessage="1" showErrorMessage="1" error="リストから選択してください" sqref="I40:M40" xr:uid="{D55A6914-C18D-4AE8-A1E3-25BB1CD45BFC}">
      <formula1>"一致する,一致しない"</formula1>
    </dataValidation>
    <dataValidation type="list" imeMode="halfAlpha" allowBlank="1" showInputMessage="1" showErrorMessage="1" error="リストから選択してください" sqref="I63:M63" xr:uid="{7B6EC8E9-E1B6-4B9C-BC5E-F5B065EF2B58}">
      <formula1>"しない,する"</formula1>
    </dataValidation>
    <dataValidation type="whole" imeMode="halfAlpha" allowBlank="1" showInputMessage="1" showErrorMessage="1" error="7桁の数字を入力してください" sqref="I69:M69" xr:uid="{0B0D449D-2F3E-4F34-93BE-A7A4BAC7822F}">
      <formula1>0</formula1>
      <formula2>9999999</formula2>
    </dataValidation>
    <dataValidation errorStyle="warning" imeMode="hiragana" allowBlank="1" showInputMessage="1" showErrorMessage="1" sqref="I71:Y71" xr:uid="{4ADB615B-54F2-4F8E-9708-B4E3CA2D6ECC}"/>
    <dataValidation errorStyle="warning" imeMode="fullKatakana" allowBlank="1" showInputMessage="1" showErrorMessage="1" sqref="I73:Y73" xr:uid="{BDCB27D1-A79F-47D6-9958-1A6A3664D5EA}"/>
    <dataValidation errorStyle="warning" imeMode="hiragana" allowBlank="1" showInputMessage="1" showErrorMessage="1" sqref="I75:Y75" xr:uid="{E82E26AF-45D1-4B90-82F9-3A686978E213}"/>
    <dataValidation errorStyle="warning" imeMode="hiragana" allowBlank="1" showInputMessage="1" showErrorMessage="1" sqref="I77:Y77" xr:uid="{44F8F16B-D9D2-43EB-AF73-5E1D5950D344}"/>
    <dataValidation errorStyle="warning" imeMode="fullKatakana" allowBlank="1" showInputMessage="1" showErrorMessage="1" sqref="I79:Y79" xr:uid="{C76DA3AE-66C5-46B5-AB47-CF9517D2BE0F}"/>
    <dataValidation errorStyle="warning" imeMode="hiragana" allowBlank="1" showInputMessage="1" showErrorMessage="1" sqref="I81:Y81" xr:uid="{2D229495-7A73-44E1-8A4C-B20A64D91D9E}"/>
    <dataValidation errorStyle="warning" imeMode="halfAlpha" allowBlank="1" showInputMessage="1" showErrorMessage="1" sqref="I83:M83" xr:uid="{8D9E9737-3C98-4EF6-A621-20C2F97855E6}"/>
    <dataValidation errorStyle="warning" imeMode="halfAlpha" allowBlank="1" showInputMessage="1" showErrorMessage="1" sqref="P83" xr:uid="{40DBE2B3-D53D-4019-96CC-139F23898897}"/>
    <dataValidation errorStyle="warning" imeMode="halfAlpha" allowBlank="1" showInputMessage="1" showErrorMessage="1" sqref="I85:M85" xr:uid="{148DF8F6-80D4-425E-9801-7BE5209BB901}"/>
    <dataValidation errorStyle="warning" imeMode="halfAlpha" allowBlank="1" showInputMessage="1" showErrorMessage="1" sqref="I87:Y87" xr:uid="{594A9357-F1EA-4C4B-8FCE-CEF10407CFB2}"/>
    <dataValidation errorStyle="warning" imeMode="hiragana" allowBlank="1" showInputMessage="1" showErrorMessage="1" sqref="I112:Y112" xr:uid="{D13628A3-CAEC-4CFA-8965-2114467692B9}"/>
    <dataValidation errorStyle="warning" imeMode="fullKatakana" allowBlank="1" showInputMessage="1" showErrorMessage="1" sqref="I114:Y114" xr:uid="{13F439D5-515D-4BF5-B4A8-96BB35F0C0B7}"/>
    <dataValidation errorStyle="warning" imeMode="hiragana" allowBlank="1" showInputMessage="1" showErrorMessage="1" sqref="I116:Y116" xr:uid="{78A561DC-8CCE-4A86-9F92-0DC081BDBFD0}"/>
    <dataValidation type="whole" imeMode="halfAlpha" allowBlank="1" showInputMessage="1" showErrorMessage="1" error="7桁の数字を入力してください" sqref="I118:M118" xr:uid="{9EA26B27-C65A-41D6-A7F5-01C099ED13CC}">
      <formula1>0</formula1>
      <formula2>9999999</formula2>
    </dataValidation>
    <dataValidation errorStyle="warning" imeMode="hiragana" allowBlank="1" showInputMessage="1" showErrorMessage="1" sqref="I120:Y120" xr:uid="{DB6E9022-F4A1-451C-9745-E4CFD07638ED}"/>
    <dataValidation errorStyle="warning" imeMode="halfAlpha" allowBlank="1" showInputMessage="1" showErrorMessage="1" sqref="I122:M122" xr:uid="{0CDCF855-A50B-461C-AD19-E81D58A5EF7F}"/>
    <dataValidation errorStyle="warning" imeMode="halfAlpha" allowBlank="1" showInputMessage="1" showErrorMessage="1" sqref="P122" xr:uid="{935E9D40-1D05-4E0B-843A-7F3B11E05F4E}"/>
    <dataValidation errorStyle="warning" imeMode="halfAlpha" allowBlank="1" showInputMessage="1" showErrorMessage="1" sqref="I124:M124" xr:uid="{4F56BAAC-D4BC-4746-94B1-0EAED96335B5}"/>
    <dataValidation errorStyle="warning" imeMode="halfAlpha" allowBlank="1" showInputMessage="1" showErrorMessage="1" sqref="I126:Y126" xr:uid="{1AD6A435-7C7F-4031-A7A5-BBC10C658B0F}"/>
    <dataValidation type="list" imeMode="halfAlpha" allowBlank="1" showInputMessage="1" showErrorMessage="1" error="リストから選択してください" sqref="I153:M153" xr:uid="{9AD90C2B-1019-41A4-85B9-DA4390F64263}">
      <formula1>"しない,する"</formula1>
    </dataValidation>
    <dataValidation errorStyle="warning" imeMode="fullKatakana" allowBlank="1" showInputMessage="1" showErrorMessage="1" sqref="I155:Y155" xr:uid="{28B7EC00-9D3A-49A0-B5CB-240E559384C5}"/>
    <dataValidation errorStyle="warning" imeMode="hiragana" allowBlank="1" showInputMessage="1" showErrorMessage="1" sqref="I157:Y157" xr:uid="{DA5B5647-9FA1-4B30-95BC-4352C1D4D1E6}"/>
    <dataValidation errorStyle="warning" imeMode="halfAlpha" allowBlank="1" showInputMessage="1" showErrorMessage="1" sqref="I159:M159" xr:uid="{8A27809D-D2FA-43E4-9447-8FEFFFEFC92D}"/>
    <dataValidation type="whole" imeMode="halfAlpha" allowBlank="1" showInputMessage="1" showErrorMessage="1" error="7桁の数字を入力してください" sqref="I161:M161" xr:uid="{4018D595-6752-472C-8007-40BAD57275AA}">
      <formula1>0</formula1>
      <formula2>9999999</formula2>
    </dataValidation>
    <dataValidation errorStyle="warning" imeMode="hiragana" allowBlank="1" showInputMessage="1" showErrorMessage="1" sqref="I163:Y163" xr:uid="{84D49C14-F0A1-4E2D-BDCD-0E6A3F655549}"/>
    <dataValidation errorStyle="warning" imeMode="halfAlpha" allowBlank="1" showInputMessage="1" showErrorMessage="1" sqref="I165:M165" xr:uid="{FB2A63CB-E1BE-48EC-94AC-DF1FD12BDF11}"/>
    <dataValidation errorStyle="warning" imeMode="halfAlpha" allowBlank="1" showInputMessage="1" showErrorMessage="1" sqref="I167:M167" xr:uid="{5708F475-4CF1-4C1F-9A81-BD6F7C96DF7C}"/>
    <dataValidation errorStyle="warning" imeMode="halfAlpha" allowBlank="1" showInputMessage="1" showErrorMessage="1" sqref="I169:Y169" xr:uid="{C6912A60-FE85-4423-AF82-7BDB668551CF}"/>
    <dataValidation type="list" imeMode="halfAlpha" allowBlank="1" showInputMessage="1" showErrorMessage="1" error="リストから選択してください" sqref="I176:M176" xr:uid="{AD6106DA-D339-4717-B567-6B9AE06BB863}">
      <formula1>"有,無"</formula1>
    </dataValidation>
    <dataValidation type="list" imeMode="halfAlpha" allowBlank="1" showInputMessage="1" showErrorMessage="1" error="リストから選択してください" sqref="I178:M178" xr:uid="{9C2E8223-AC6B-43CD-971B-987D2FFC57BB}">
      <formula1>"有,無"</formula1>
    </dataValidation>
    <dataValidation type="list" imeMode="halfAlpha" allowBlank="1" showInputMessage="1" showErrorMessage="1" error="リストから選択してください" sqref="K183:M183" xr:uid="{ADB301BD-5C84-4B04-BFFF-8D801B2984E0}">
      <formula1>"○,　"</formula1>
    </dataValidation>
    <dataValidation type="list" imeMode="halfAlpha" allowBlank="1" showInputMessage="1" showErrorMessage="1" error="リストから選択してください" sqref="K184:M184" xr:uid="{68B5DE91-5907-4E53-9359-215669F2BB36}">
      <formula1>"○,　"</formula1>
    </dataValidation>
    <dataValidation errorStyle="warning" imeMode="hiragana" allowBlank="1" showInputMessage="1" showErrorMessage="1" sqref="N184:V184" xr:uid="{18987C68-329A-4211-B38D-5703AEE77BAF}"/>
    <dataValidation type="list" imeMode="halfAlpha" allowBlank="1" showInputMessage="1" showErrorMessage="1" error="リストから選択してください" sqref="K185:M185" xr:uid="{0A15A2C9-0BAE-4E55-98D9-61E42D001E04}">
      <formula1>"○,　"</formula1>
    </dataValidation>
    <dataValidation errorStyle="warning" imeMode="hiragana" allowBlank="1" showInputMessage="1" showErrorMessage="1" sqref="N185:V185" xr:uid="{34095FF3-B4FD-411D-B7BD-ED69646B94FA}"/>
    <dataValidation type="list" imeMode="halfAlpha" allowBlank="1" showInputMessage="1" showErrorMessage="1" error="リストから選択してください" sqref="K186:M187" xr:uid="{86F4FD97-9ACD-49B4-AA66-4F39258C5EBF}">
      <formula1>"○,　"</formula1>
    </dataValidation>
    <dataValidation errorStyle="warning" imeMode="hiragana" allowBlank="1" showInputMessage="1" showErrorMessage="1" sqref="N186:V186" xr:uid="{F634AA1D-F24C-41F3-BA1C-CB03FE02C9A2}"/>
    <dataValidation type="whole" imeMode="halfAlpha" allowBlank="1" showInputMessage="1" showErrorMessage="1" error="有効な数字を入力してください" sqref="W186:X186" xr:uid="{351B749B-BFEC-451D-9493-472F39DB39F0}">
      <formula1>0</formula1>
      <formula2>100</formula2>
    </dataValidation>
    <dataValidation errorStyle="warning" imeMode="hiragana" allowBlank="1" showInputMessage="1" showErrorMessage="1" sqref="N187:V187" xr:uid="{188DE394-9D59-4508-9261-2515B6B966AE}"/>
    <dataValidation type="whole" imeMode="halfAlpha" allowBlank="1" showInputMessage="1" showErrorMessage="1" error="有効な数字を入力してください" sqref="W187:X187" xr:uid="{C36CBE6C-99E8-4EF4-B6FF-6F061F945E1C}">
      <formula1>0</formula1>
      <formula2>100</formula2>
    </dataValidation>
    <dataValidation type="whole" imeMode="halfAlpha" allowBlank="1" showInputMessage="1" showErrorMessage="1" error="有効な数字を入力してください" sqref="I189:M189" xr:uid="{9FC6911F-8C11-47DA-BF0D-213CD3DE24FC}">
      <formula1>0</formula1>
      <formula2>9999999999</formula2>
    </dataValidation>
    <dataValidation type="date" imeMode="halfAlpha" allowBlank="1" showInputMessage="1" showErrorMessage="1" error="有効な日付を入力してください" sqref="I191:M191" xr:uid="{5B2CE2D8-EB9E-401B-9175-79433717719C}">
      <formula1>92</formula1>
      <formula2>73415</formula2>
    </dataValidation>
    <dataValidation type="date" imeMode="halfAlpha" allowBlank="1" showInputMessage="1" showErrorMessage="1" error="有効な日付を入力してください" sqref="I193:M193" xr:uid="{52CB84A8-C5D4-43CB-8835-C1825CBFE608}">
      <formula1>92</formula1>
      <formula2>73415</formula2>
    </dataValidation>
    <dataValidation type="date" imeMode="halfAlpha" allowBlank="1" showInputMessage="1" showErrorMessage="1" error="有効な日付を入力してください" sqref="I195:M195" xr:uid="{3DD2A9C9-68CA-44C6-85EE-416D98D5E62E}">
      <formula1>92</formula1>
      <formula2>73415</formula2>
    </dataValidation>
    <dataValidation type="date" imeMode="halfAlpha" allowBlank="1" showInputMessage="1" showErrorMessage="1" error="有効な日付を入力してください" sqref="O195:R195" xr:uid="{ADAE512F-E00E-41A0-98F4-FE03A89FCE37}">
      <formula1>92</formula1>
      <formula2>73415</formula2>
    </dataValidation>
    <dataValidation type="date" imeMode="halfAlpha" allowBlank="1" showInputMessage="1" showErrorMessage="1" error="有効な日付を入力してください" sqref="I197:M197" xr:uid="{95B08743-DD29-44AB-84F4-9238E7851FEC}">
      <formula1>92</formula1>
      <formula2>73415</formula2>
    </dataValidation>
    <dataValidation type="whole" imeMode="halfAlpha" allowBlank="1" showInputMessage="1" showErrorMessage="1" error="有効な数字を入力してください" sqref="I200:M200" xr:uid="{70F3D2BA-0E15-4142-AEDF-C73ED9EAD557}">
      <formula1>0</formula1>
      <formula2>9999999999</formula2>
    </dataValidation>
    <dataValidation type="whole" imeMode="halfAlpha" allowBlank="1" showInputMessage="1" showErrorMessage="1" error="有効な数字を入力してください" sqref="I201:M201" xr:uid="{5FB0E760-55B3-4F5D-9F8D-971F598A7852}">
      <formula1>0</formula1>
      <formula2>9999999999</formula2>
    </dataValidation>
    <dataValidation type="whole" imeMode="halfAlpha" allowBlank="1" showInputMessage="1" showErrorMessage="1" error="有効な数字を入力してください" sqref="I202:M202" xr:uid="{C69B7716-F898-4812-A281-4106860247D9}">
      <formula1>0</formula1>
      <formula2>9999999999</formula2>
    </dataValidation>
    <dataValidation type="whole" imeMode="halfAlpha" allowBlank="1" showInputMessage="1" showErrorMessage="1" error="有効な数字を入力してください" sqref="I204:M204" xr:uid="{AC74A0B3-3B81-4FDA-833C-CA5DB739FD32}">
      <formula1>0</formula1>
      <formula2>9999999999</formula2>
    </dataValidation>
    <dataValidation type="list" imeMode="halfAlpha" allowBlank="1" showInputMessage="1" showErrorMessage="1" error="リストから選択してください" sqref="I206:M206" xr:uid="{14F54A1D-CB1E-4E9B-A63F-DD762F62EB75}">
      <formula1>"該当する,該当しない,　"</formula1>
    </dataValidation>
    <dataValidation type="whole" imeMode="halfAlpha" allowBlank="1" showInputMessage="1" showErrorMessage="1" error="有効な数字を入力してください。10兆円以上になる場合は、9,999,999,999と入力してください" sqref="I210:M210" xr:uid="{CDF248CD-0A71-430E-9643-70AE4BAFAAB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D7FF2700-3014-4CAB-B1AA-0272BB821AC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92D57EEB-1190-4F9B-A6EE-CD7EFA66CD5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3:M213" xr:uid="{5B70F067-C67A-4B5D-B52A-8752936AF61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8:M218" xr:uid="{348B9674-5558-4E63-87C2-315C5D02933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9:M219" xr:uid="{D389E844-33CB-42AB-A864-6161A512CD70}">
      <formula1>-9999999999</formula1>
      <formula2>9999999999</formula2>
    </dataValidation>
    <dataValidation type="list" imeMode="halfAlpha" allowBlank="1" showInputMessage="1" showErrorMessage="1" error="リストから選択してください" sqref="I228:Y228" xr:uid="{F4C09C7B-9851-4ABC-A90B-B28757A55EEA}">
      <formula1>大分類</formula1>
    </dataValidation>
    <dataValidation type="list" imeMode="halfAlpha" allowBlank="1" showInputMessage="1" showErrorMessage="1" error="リストから選択してください" sqref="I229:Y229" xr:uid="{B0C55773-1B4D-4AEF-94FF-101B521D629A}">
      <formula1>INDIRECT(I228)</formula1>
    </dataValidation>
    <dataValidation errorStyle="warning" imeMode="hiragana" allowBlank="1" showInputMessage="1" showErrorMessage="1" sqref="I230:Y230" xr:uid="{0D4C67F4-C4C1-4A31-A082-2121B8114271}"/>
    <dataValidation errorStyle="warning" imeMode="hiragana" allowBlank="1" showInputMessage="1" showErrorMessage="1" sqref="I231:Y231" xr:uid="{849C9847-997F-49F9-B1C8-D35FF863B552}"/>
    <dataValidation errorStyle="warning" imeMode="hiragana" allowBlank="1" showInputMessage="1" showErrorMessage="1" sqref="I232:Y232" xr:uid="{28028481-6D88-4074-99F2-C257F0CD70A3}"/>
    <dataValidation errorStyle="warning" imeMode="hiragana" allowBlank="1" showInputMessage="1" showErrorMessage="1" sqref="I233:Y233" xr:uid="{5DB62AAC-E996-4AC4-9B8D-7FF0EFABDD54}"/>
    <dataValidation type="list" imeMode="halfAlpha" allowBlank="1" showInputMessage="1" showErrorMessage="1" error="リストから選択してください" sqref="I234:Y234" xr:uid="{3800D0C8-3333-41AF-B5B2-481AFFA879A2}">
      <formula1>大分類</formula1>
    </dataValidation>
    <dataValidation type="list" imeMode="halfAlpha" allowBlank="1" showInputMessage="1" showErrorMessage="1" error="リストから選択してください" sqref="I235:Y235" xr:uid="{403AF577-C9AD-4368-8EBE-36F8C0D88337}">
      <formula1>INDIRECT(I234)</formula1>
    </dataValidation>
    <dataValidation errorStyle="warning" imeMode="hiragana" allowBlank="1" showInputMessage="1" showErrorMessage="1" sqref="I236:Y236" xr:uid="{5A9465C4-A9BB-437C-984E-5E67A0B16B13}"/>
    <dataValidation errorStyle="warning" imeMode="hiragana" allowBlank="1" showInputMessage="1" showErrorMessage="1" sqref="I237:Y237" xr:uid="{0C48CD50-69A1-48CE-8ED7-195C1F775ABE}"/>
    <dataValidation errorStyle="warning" imeMode="hiragana" allowBlank="1" showInputMessage="1" showErrorMessage="1" sqref="I238:Y238" xr:uid="{1624EA85-5B7F-4CBC-9C14-FFFEB49A7EB9}"/>
    <dataValidation errorStyle="warning" imeMode="hiragana" allowBlank="1" showInputMessage="1" showErrorMessage="1" sqref="I239:Y239" xr:uid="{6E390A2D-6692-40AE-A765-2036B51FC5A4}"/>
    <dataValidation type="list" imeMode="halfAlpha" allowBlank="1" showInputMessage="1" showErrorMessage="1" error="リストから選択してください" sqref="I240:Y240" xr:uid="{BD7B98AB-F87D-4E15-B19C-BEA8F3AF5004}">
      <formula1>大分類</formula1>
    </dataValidation>
    <dataValidation type="list" imeMode="halfAlpha" allowBlank="1" showInputMessage="1" showErrorMessage="1" error="リストから選択してください" sqref="I241:Y241" xr:uid="{94712D3C-8736-434C-B4FC-7C590B7762C9}">
      <formula1>INDIRECT(I240)</formula1>
    </dataValidation>
    <dataValidation errorStyle="warning" imeMode="hiragana" allowBlank="1" showInputMessage="1" showErrorMessage="1" sqref="I242:Y242" xr:uid="{0AF3D0CC-64ED-4A25-95D0-E0A6F5AD9B9F}"/>
    <dataValidation errorStyle="warning" imeMode="hiragana" allowBlank="1" showInputMessage="1" showErrorMessage="1" sqref="I243:Y243" xr:uid="{42E35D34-F94A-4EC2-9EEF-C22FE607ECAB}"/>
    <dataValidation errorStyle="warning" imeMode="hiragana" allowBlank="1" showInputMessage="1" showErrorMessage="1" sqref="I244:Y244" xr:uid="{CDBCAF0F-1D03-4D43-8058-6987B4836B83}"/>
    <dataValidation errorStyle="warning" imeMode="hiragana" allowBlank="1" showInputMessage="1" showErrorMessage="1" sqref="I245:Y245" xr:uid="{EE3F58AD-E7D9-4BE8-89CE-DF91C23D2B2C}"/>
    <dataValidation type="list" imeMode="halfAlpha" allowBlank="1" showInputMessage="1" showErrorMessage="1" error="リストから選択してください" sqref="I246:Y246" xr:uid="{2770332E-A83E-4840-9F0F-01A5BFEEA602}">
      <formula1>大分類</formula1>
    </dataValidation>
    <dataValidation type="list" imeMode="halfAlpha" allowBlank="1" showInputMessage="1" showErrorMessage="1" error="リストから選択してください" sqref="I247:Y247" xr:uid="{59449E90-743A-40A2-A292-310B4C33DF94}">
      <formula1>INDIRECT(I246)</formula1>
    </dataValidation>
    <dataValidation errorStyle="warning" imeMode="hiragana" allowBlank="1" showInputMessage="1" showErrorMessage="1" sqref="I248:Y248" xr:uid="{33ACA3E2-F584-4359-A78D-43F5EDA79A30}"/>
    <dataValidation errorStyle="warning" imeMode="hiragana" allowBlank="1" showInputMessage="1" showErrorMessage="1" sqref="I249:Y249" xr:uid="{123037BA-6DCA-4E3E-BC2C-0DD8CE848B8D}"/>
    <dataValidation errorStyle="warning" imeMode="hiragana" allowBlank="1" showInputMessage="1" showErrorMessage="1" sqref="I250:Y250" xr:uid="{635814FB-EE1D-4C89-819C-8D58475AC5D4}"/>
    <dataValidation errorStyle="warning" imeMode="hiragana" allowBlank="1" showInputMessage="1" showErrorMessage="1" sqref="I251:Y251" xr:uid="{EA4AC6A6-4EEA-47A9-9470-D450A817B99A}"/>
    <dataValidation type="list" imeMode="halfAlpha" allowBlank="1" showInputMessage="1" showErrorMessage="1" error="リストから選択してください" sqref="I252:Y252" xr:uid="{2C67DD47-6BDE-4705-B528-E34E4032149C}">
      <formula1>大分類</formula1>
    </dataValidation>
    <dataValidation type="list" imeMode="halfAlpha" allowBlank="1" showInputMessage="1" showErrorMessage="1" error="リストから選択してください" sqref="I253:Y253" xr:uid="{3643C562-23E8-40E7-9DA9-AAB9855035C3}">
      <formula1>INDIRECT(I252)</formula1>
    </dataValidation>
    <dataValidation errorStyle="warning" imeMode="hiragana" allowBlank="1" showInputMessage="1" showErrorMessage="1" sqref="I254:Y254" xr:uid="{AC77E8B4-6FAD-430B-B88B-F5CBB689CB41}"/>
    <dataValidation errorStyle="warning" imeMode="hiragana" allowBlank="1" showInputMessage="1" showErrorMessage="1" sqref="I255:Y255" xr:uid="{57083F0D-B14E-485A-B9EB-4A5F9448B199}"/>
    <dataValidation errorStyle="warning" imeMode="hiragana" allowBlank="1" showInputMessage="1" showErrorMessage="1" sqref="I256:Y256" xr:uid="{AFE4E473-06D3-47C0-B8B1-6075D4309924}"/>
    <dataValidation errorStyle="warning" imeMode="hiragana" allowBlank="1" showInputMessage="1" showErrorMessage="1" sqref="I257:Y257" xr:uid="{D31064BF-612F-4340-8CB3-CFA06DD2F347}"/>
    <dataValidation errorStyle="warning" imeMode="hiragana" allowBlank="1" showInputMessage="1" showErrorMessage="1" sqref="E266:H266" xr:uid="{7BF4FB31-7282-4187-BDC7-276D1A4764F2}"/>
    <dataValidation errorStyle="warning" imeMode="hiragana" allowBlank="1" showInputMessage="1" showErrorMessage="1" sqref="I266:T266" xr:uid="{9DD16E59-24DA-439A-9529-289959789A32}"/>
    <dataValidation type="whole" imeMode="halfAlpha" allowBlank="1" showInputMessage="1" showErrorMessage="1" error="有効な数字を入力してください。10兆円以上になる場合は、9,999,999,999と入力してください" sqref="U266:Y266" xr:uid="{ED75B8FD-02B7-45F4-91F8-8F21E887DBAC}">
      <formula1>-9999999999</formula1>
      <formula2>9999999999</formula2>
    </dataValidation>
    <dataValidation errorStyle="warning" imeMode="hiragana" allowBlank="1" showInputMessage="1" showErrorMessage="1" sqref="E267:H267" xr:uid="{DD0CED1A-7481-4B96-8B2E-1A310B031CCD}"/>
    <dataValidation errorStyle="warning" imeMode="hiragana" allowBlank="1" showInputMessage="1" showErrorMessage="1" sqref="I267:T267" xr:uid="{6C0AFF6E-385C-4C0B-B729-EF8D2DC744C0}"/>
    <dataValidation type="whole" imeMode="halfAlpha" allowBlank="1" showInputMessage="1" showErrorMessage="1" error="有効な数字を入力してください。10兆円以上になる場合は、9,999,999,999と入力してください" sqref="U267:Y267" xr:uid="{2DB099FB-66E2-4300-B9FD-18E9E2B3AFAC}">
      <formula1>-9999999999</formula1>
      <formula2>9999999999</formula2>
    </dataValidation>
    <dataValidation errorStyle="warning" imeMode="hiragana" allowBlank="1" showInputMessage="1" showErrorMessage="1" sqref="E268:H268" xr:uid="{A7D5A5F3-3478-46B0-8153-4EF0718FBF4D}"/>
    <dataValidation errorStyle="warning" imeMode="hiragana" allowBlank="1" showInputMessage="1" showErrorMessage="1" sqref="I268:T268" xr:uid="{BFC19425-4CEB-4DA5-B5EF-35E643CFB4CA}"/>
    <dataValidation type="whole" imeMode="halfAlpha" allowBlank="1" showInputMessage="1" showErrorMessage="1" error="有効な数字を入力してください。10兆円以上になる場合は、9,999,999,999と入力してください" sqref="U268:Y268" xr:uid="{A9B78091-8D30-4965-946E-A6D4A75D41F6}">
      <formula1>-9999999999</formula1>
      <formula2>9999999999</formula2>
    </dataValidation>
    <dataValidation errorStyle="warning" imeMode="hiragana" allowBlank="1" showInputMessage="1" showErrorMessage="1" sqref="E269:H269" xr:uid="{704F3A36-D9AC-42C0-B6B9-93452ACECA4A}"/>
    <dataValidation errorStyle="warning" imeMode="hiragana" allowBlank="1" showInputMessage="1" showErrorMessage="1" sqref="I269:T269" xr:uid="{FCC3CC0B-0B44-4123-8AD0-9C596F08B2C6}"/>
    <dataValidation type="whole" imeMode="halfAlpha" allowBlank="1" showInputMessage="1" showErrorMessage="1" error="有効な数字を入力してください。10兆円以上になる場合は、9,999,999,999と入力してください" sqref="U269:Y269" xr:uid="{E1CFBB8D-18ED-4A43-9EBE-D7C0CB0FA869}">
      <formula1>-9999999999</formula1>
      <formula2>9999999999</formula2>
    </dataValidation>
    <dataValidation errorStyle="warning" imeMode="hiragana" allowBlank="1" showInputMessage="1" showErrorMessage="1" sqref="E270:H270" xr:uid="{CCD7A552-5D6B-4887-9737-45F0AEEA1A71}"/>
    <dataValidation errorStyle="warning" imeMode="hiragana" allowBlank="1" showInputMessage="1" showErrorMessage="1" sqref="I270:T270" xr:uid="{686881A2-0A5C-4E71-8477-DE93BE3C39EF}"/>
    <dataValidation type="whole" imeMode="halfAlpha" allowBlank="1" showInputMessage="1" showErrorMessage="1" error="有効な数字を入力してください。10兆円以上になる場合は、9,999,999,999と入力してください" sqref="U270:Y270" xr:uid="{D56C0356-DE6C-44D7-8715-4C9A15466D7F}">
      <formula1>-9999999999</formula1>
      <formula2>9999999999</formula2>
    </dataValidation>
    <dataValidation errorStyle="warning" imeMode="hiragana" allowBlank="1" showInputMessage="1" showErrorMessage="1" sqref="E271:H271" xr:uid="{F98A8AF7-A1F8-4D9B-A214-F826B678ED2C}"/>
    <dataValidation errorStyle="warning" imeMode="hiragana" allowBlank="1" showInputMessage="1" showErrorMessage="1" sqref="I271:T271" xr:uid="{AB5A5D9F-C472-44B2-8EC7-910B9D64335B}"/>
    <dataValidation type="whole" imeMode="halfAlpha" allowBlank="1" showInputMessage="1" showErrorMessage="1" error="有効な数字を入力してください。10兆円以上になる場合は、9,999,999,999と入力してください" sqref="U271:Y271" xr:uid="{99DDF6A2-ADD2-4891-927B-EC846808351D}">
      <formula1>-9999999999</formula1>
      <formula2>9999999999</formula2>
    </dataValidation>
    <dataValidation errorStyle="warning" imeMode="hiragana" allowBlank="1" showInputMessage="1" showErrorMessage="1" sqref="E272:H272" xr:uid="{D3E86761-103A-4A39-B146-3D47C0984519}"/>
    <dataValidation errorStyle="warning" imeMode="hiragana" allowBlank="1" showInputMessage="1" showErrorMessage="1" sqref="I272:T272" xr:uid="{D8B08E74-E6E0-4C48-8B0B-B338D303F645}"/>
    <dataValidation type="whole" imeMode="halfAlpha" allowBlank="1" showInputMessage="1" showErrorMessage="1" error="有効な数字を入力してください。10兆円以上になる場合は、9,999,999,999と入力してください" sqref="U272:Y272" xr:uid="{570DAE88-0025-4319-9079-8435CB12B3E0}">
      <formula1>-9999999999</formula1>
      <formula2>9999999999</formula2>
    </dataValidation>
    <dataValidation errorStyle="warning" imeMode="hiragana" allowBlank="1" showInputMessage="1" showErrorMessage="1" sqref="E273:H273" xr:uid="{ABBEF14C-58D1-4464-B87A-56EECA4DA0FB}"/>
    <dataValidation errorStyle="warning" imeMode="hiragana" allowBlank="1" showInputMessage="1" showErrorMessage="1" sqref="I273:T273" xr:uid="{5F2350D3-5BE9-40A7-BF72-2540C97766A6}"/>
    <dataValidation type="whole" imeMode="halfAlpha" allowBlank="1" showInputMessage="1" showErrorMessage="1" error="有効な数字を入力してください。10兆円以上になる場合は、9,999,999,999と入力してください" sqref="U273:Y273" xr:uid="{FD329C18-1C22-4017-B7C9-55FBD1C9AE83}">
      <formula1>-9999999999</formula1>
      <formula2>9999999999</formula2>
    </dataValidation>
    <dataValidation errorStyle="warning" imeMode="hiragana" allowBlank="1" showInputMessage="1" showErrorMessage="1" sqref="E274:H274" xr:uid="{7D7EF86E-8C96-401C-80FE-08D2AD438417}"/>
    <dataValidation errorStyle="warning" imeMode="hiragana" allowBlank="1" showInputMessage="1" showErrorMessage="1" sqref="I274:T274" xr:uid="{F508FB5B-5300-479B-8A41-3F8D8FABA92D}"/>
    <dataValidation type="whole" imeMode="halfAlpha" allowBlank="1" showInputMessage="1" showErrorMessage="1" error="有効な数字を入力してください。10兆円以上になる場合は、9,999,999,999と入力してください" sqref="U274:Y274" xr:uid="{9FF19AED-C8AA-4930-A1B8-6DE40B4E5640}">
      <formula1>-9999999999</formula1>
      <formula2>9999999999</formula2>
    </dataValidation>
    <dataValidation errorStyle="warning" imeMode="hiragana" allowBlank="1" showInputMessage="1" showErrorMessage="1" sqref="E275:H275" xr:uid="{A4D4870C-9E0A-418C-80D4-5C22E4F42161}"/>
    <dataValidation errorStyle="warning" imeMode="hiragana" allowBlank="1" showInputMessage="1" showErrorMessage="1" sqref="I275:T275" xr:uid="{C70EB652-D9EC-4597-AEC3-348F3D377B3F}"/>
    <dataValidation type="whole" imeMode="halfAlpha" allowBlank="1" showInputMessage="1" showErrorMessage="1" error="有効な数字を入力してください。10兆円以上になる場合は、9,999,999,999と入力してください" sqref="U275:Y275" xr:uid="{8F2FA163-8C27-4E57-BAA3-1A12D377DF00}">
      <formula1>-9999999999</formula1>
      <formula2>9999999999</formula2>
    </dataValidation>
  </dataValidations>
  <pageMargins left="0.19685039370078741" right="0.19685039370078741" top="0.39370078740157483" bottom="0.19685039370078741" header="0.19685039370078741" footer="0.19685039370078741"/>
  <pageSetup paperSize="9" scale="66"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DBE39-C2BE-49E4-B598-F46B89474559}">
  <sheetPr codeName="Sheet1"/>
  <dimension ref="A1:AC32"/>
  <sheetViews>
    <sheetView zoomScaleNormal="100" workbookViewId="0"/>
  </sheetViews>
  <sheetFormatPr defaultRowHeight="13.5" x14ac:dyDescent="0.15"/>
  <cols>
    <col min="1" max="1" width="34" style="117" customWidth="1"/>
    <col min="2" max="21" width="3.875" style="117" customWidth="1"/>
    <col min="22" max="22" width="3.125" style="117" customWidth="1"/>
    <col min="23" max="26" width="3.5" style="117" customWidth="1"/>
    <col min="27" max="28" width="3.75" style="117" customWidth="1"/>
    <col min="29" max="16384" width="9" style="117"/>
  </cols>
  <sheetData>
    <row r="1" spans="1:11" x14ac:dyDescent="0.15">
      <c r="A1" s="117"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1" x14ac:dyDescent="0.15">
      <c r="A2" s="117" t="str">
        <f>"@神奈川県@和歌山県@鹿児島県@"</f>
        <v>@神奈川県@和歌山県@鹿児島県@</v>
      </c>
    </row>
    <row r="3" spans="1:11" x14ac:dyDescent="0.15">
      <c r="A3" s="117" t="s">
        <v>249</v>
      </c>
    </row>
    <row r="4" spans="1:11" x14ac:dyDescent="0.15">
      <c r="A4" s="117" t="s">
        <v>250</v>
      </c>
    </row>
    <row r="11" spans="1:11" x14ac:dyDescent="0.15">
      <c r="A11" s="87" t="s">
        <v>109</v>
      </c>
      <c r="B11" s="87" t="s">
        <v>110</v>
      </c>
      <c r="C11" s="87" t="s">
        <v>111</v>
      </c>
      <c r="D11" s="87" t="s">
        <v>112</v>
      </c>
      <c r="E11" s="87" t="s">
        <v>113</v>
      </c>
      <c r="F11" s="87" t="s">
        <v>114</v>
      </c>
      <c r="G11" s="87" t="s">
        <v>115</v>
      </c>
      <c r="H11" s="313" t="s">
        <v>116</v>
      </c>
      <c r="I11" s="314" t="s">
        <v>91</v>
      </c>
    </row>
    <row r="12" spans="1:11" x14ac:dyDescent="0.15">
      <c r="A12" s="87" t="s">
        <v>117</v>
      </c>
      <c r="B12" s="87" t="s">
        <v>118</v>
      </c>
      <c r="C12" s="87" t="s">
        <v>119</v>
      </c>
      <c r="D12" s="87" t="s">
        <v>120</v>
      </c>
      <c r="E12" s="87" t="s">
        <v>121</v>
      </c>
      <c r="F12" s="87" t="s">
        <v>122</v>
      </c>
      <c r="G12" s="313" t="s">
        <v>123</v>
      </c>
      <c r="H12" s="314" t="s">
        <v>91</v>
      </c>
    </row>
    <row r="13" spans="1:11" x14ac:dyDescent="0.15">
      <c r="A13" s="87" t="s">
        <v>124</v>
      </c>
      <c r="B13" s="87" t="s">
        <v>125</v>
      </c>
      <c r="C13" s="87" t="s">
        <v>126</v>
      </c>
      <c r="D13" s="87" t="s">
        <v>127</v>
      </c>
      <c r="E13" s="87" t="s">
        <v>128</v>
      </c>
      <c r="F13" s="313" t="s">
        <v>129</v>
      </c>
      <c r="G13" s="314" t="s">
        <v>91</v>
      </c>
      <c r="K13" s="87"/>
    </row>
    <row r="14" spans="1:11" x14ac:dyDescent="0.15">
      <c r="A14" s="87" t="s">
        <v>130</v>
      </c>
      <c r="B14" s="87" t="s">
        <v>131</v>
      </c>
      <c r="C14" s="87" t="s">
        <v>132</v>
      </c>
      <c r="D14" s="87" t="s">
        <v>133</v>
      </c>
      <c r="E14" s="87" t="s">
        <v>134</v>
      </c>
      <c r="F14" s="87" t="s">
        <v>135</v>
      </c>
      <c r="G14" s="87" t="s">
        <v>136</v>
      </c>
      <c r="H14" s="313" t="s">
        <v>137</v>
      </c>
      <c r="I14" s="314" t="s">
        <v>91</v>
      </c>
      <c r="K14" s="87"/>
    </row>
    <row r="15" spans="1:11" x14ac:dyDescent="0.15">
      <c r="A15" s="87" t="s">
        <v>138</v>
      </c>
      <c r="B15" s="87" t="s">
        <v>139</v>
      </c>
      <c r="C15" s="87" t="s">
        <v>140</v>
      </c>
      <c r="D15" s="87" t="s">
        <v>141</v>
      </c>
      <c r="E15" s="87" t="s">
        <v>142</v>
      </c>
      <c r="F15" s="87" t="s">
        <v>143</v>
      </c>
      <c r="G15" s="87" t="s">
        <v>144</v>
      </c>
      <c r="H15" s="313" t="s">
        <v>145</v>
      </c>
      <c r="I15" s="314" t="s">
        <v>91</v>
      </c>
      <c r="K15" s="87"/>
    </row>
    <row r="16" spans="1:11" x14ac:dyDescent="0.15">
      <c r="A16" s="87" t="s">
        <v>146</v>
      </c>
      <c r="B16" s="87" t="s">
        <v>147</v>
      </c>
      <c r="C16" s="87" t="s">
        <v>148</v>
      </c>
      <c r="D16" s="87" t="s">
        <v>149</v>
      </c>
      <c r="E16" s="313" t="s">
        <v>150</v>
      </c>
      <c r="F16" s="314" t="s">
        <v>91</v>
      </c>
      <c r="K16" s="87"/>
    </row>
    <row r="17" spans="1:29" x14ac:dyDescent="0.15">
      <c r="A17" s="87" t="s">
        <v>151</v>
      </c>
      <c r="B17" s="87" t="s">
        <v>152</v>
      </c>
      <c r="C17" s="87" t="s">
        <v>153</v>
      </c>
      <c r="D17" s="87" t="s">
        <v>154</v>
      </c>
      <c r="E17" s="87" t="s">
        <v>155</v>
      </c>
      <c r="F17" s="87" t="s">
        <v>156</v>
      </c>
      <c r="G17" s="313" t="s">
        <v>157</v>
      </c>
      <c r="H17" s="314" t="s">
        <v>91</v>
      </c>
      <c r="K17" s="87"/>
    </row>
    <row r="18" spans="1:29" x14ac:dyDescent="0.15">
      <c r="A18" s="87" t="s">
        <v>158</v>
      </c>
      <c r="B18" s="87" t="s">
        <v>159</v>
      </c>
      <c r="C18" s="87" t="s">
        <v>160</v>
      </c>
      <c r="D18" s="87" t="s">
        <v>161</v>
      </c>
      <c r="E18" s="87" t="s">
        <v>162</v>
      </c>
      <c r="F18" s="87" t="s">
        <v>163</v>
      </c>
      <c r="G18" s="313" t="s">
        <v>164</v>
      </c>
      <c r="H18" s="314" t="s">
        <v>91</v>
      </c>
      <c r="K18" s="87"/>
    </row>
    <row r="19" spans="1:29" x14ac:dyDescent="0.15">
      <c r="A19" s="87" t="s">
        <v>165</v>
      </c>
      <c r="B19" s="87" t="s">
        <v>166</v>
      </c>
      <c r="C19" s="87" t="s">
        <v>167</v>
      </c>
      <c r="D19" s="87" t="s">
        <v>168</v>
      </c>
      <c r="E19" s="87" t="s">
        <v>169</v>
      </c>
      <c r="F19" s="87" t="s">
        <v>170</v>
      </c>
      <c r="G19" s="87" t="s">
        <v>171</v>
      </c>
      <c r="H19" s="87" t="s">
        <v>172</v>
      </c>
      <c r="I19" s="87" t="s">
        <v>173</v>
      </c>
      <c r="J19" s="87" t="s">
        <v>174</v>
      </c>
      <c r="K19" s="87" t="s">
        <v>175</v>
      </c>
      <c r="L19" s="87" t="s">
        <v>176</v>
      </c>
      <c r="M19" s="87" t="s">
        <v>177</v>
      </c>
      <c r="N19" s="87" t="s">
        <v>178</v>
      </c>
      <c r="O19" s="313" t="s">
        <v>179</v>
      </c>
      <c r="P19" s="314" t="s">
        <v>91</v>
      </c>
    </row>
    <row r="20" spans="1:29" x14ac:dyDescent="0.15">
      <c r="A20" s="87" t="s">
        <v>180</v>
      </c>
      <c r="B20" s="87" t="s">
        <v>181</v>
      </c>
      <c r="C20" s="87" t="s">
        <v>182</v>
      </c>
      <c r="D20" s="87" t="s">
        <v>183</v>
      </c>
      <c r="E20" s="87" t="s">
        <v>184</v>
      </c>
      <c r="F20" s="313" t="s">
        <v>185</v>
      </c>
      <c r="G20" s="314" t="s">
        <v>91</v>
      </c>
    </row>
    <row r="21" spans="1:29" x14ac:dyDescent="0.15">
      <c r="A21" s="87" t="s">
        <v>186</v>
      </c>
      <c r="B21" s="87" t="s">
        <v>187</v>
      </c>
      <c r="C21" s="87" t="s">
        <v>188</v>
      </c>
      <c r="D21" s="87" t="s">
        <v>189</v>
      </c>
      <c r="E21" s="87" t="s">
        <v>190</v>
      </c>
      <c r="F21" s="87" t="s">
        <v>191</v>
      </c>
      <c r="G21" s="87" t="s">
        <v>192</v>
      </c>
      <c r="H21" s="87" t="s">
        <v>193</v>
      </c>
      <c r="I21" s="313" t="s">
        <v>194</v>
      </c>
      <c r="J21" s="314" t="s">
        <v>91</v>
      </c>
    </row>
    <row r="22" spans="1:29" x14ac:dyDescent="0.15">
      <c r="A22" s="87" t="s">
        <v>195</v>
      </c>
      <c r="B22" s="87" t="s">
        <v>196</v>
      </c>
      <c r="C22" s="87" t="s">
        <v>197</v>
      </c>
      <c r="D22" s="87" t="s">
        <v>198</v>
      </c>
      <c r="E22" s="87" t="s">
        <v>199</v>
      </c>
      <c r="F22" s="87" t="s">
        <v>200</v>
      </c>
      <c r="G22" s="87" t="s">
        <v>201</v>
      </c>
      <c r="H22" s="313" t="s">
        <v>202</v>
      </c>
      <c r="I22" s="314" t="s">
        <v>91</v>
      </c>
    </row>
    <row r="23" spans="1:29" x14ac:dyDescent="0.15">
      <c r="A23" s="87" t="s">
        <v>203</v>
      </c>
      <c r="B23" s="87" t="s">
        <v>204</v>
      </c>
      <c r="C23" s="87" t="s">
        <v>205</v>
      </c>
      <c r="D23" s="87" t="s">
        <v>206</v>
      </c>
      <c r="E23" s="313" t="s">
        <v>207</v>
      </c>
      <c r="F23" s="314" t="s">
        <v>91</v>
      </c>
    </row>
    <row r="24" spans="1:29" x14ac:dyDescent="0.15">
      <c r="A24" s="87" t="s">
        <v>208</v>
      </c>
      <c r="B24" s="87" t="s">
        <v>209</v>
      </c>
      <c r="C24" s="87" t="s">
        <v>210</v>
      </c>
      <c r="D24" s="87" t="s">
        <v>211</v>
      </c>
      <c r="E24" s="87" t="s">
        <v>212</v>
      </c>
      <c r="F24" s="87" t="s">
        <v>213</v>
      </c>
      <c r="G24" s="87" t="s">
        <v>214</v>
      </c>
      <c r="H24" s="87" t="s">
        <v>215</v>
      </c>
      <c r="I24" s="87" t="s">
        <v>216</v>
      </c>
      <c r="J24" s="87" t="s">
        <v>217</v>
      </c>
      <c r="K24" s="87" t="s">
        <v>218</v>
      </c>
      <c r="L24" s="87" t="s">
        <v>219</v>
      </c>
      <c r="M24" s="87" t="s">
        <v>220</v>
      </c>
      <c r="N24" s="87" t="s">
        <v>221</v>
      </c>
      <c r="O24" s="87" t="s">
        <v>222</v>
      </c>
      <c r="P24" s="87" t="s">
        <v>223</v>
      </c>
      <c r="Q24" s="87" t="s">
        <v>224</v>
      </c>
      <c r="R24" s="87" t="s">
        <v>225</v>
      </c>
      <c r="S24" s="87" t="s">
        <v>226</v>
      </c>
      <c r="T24" s="87" t="s">
        <v>227</v>
      </c>
      <c r="U24" s="87" t="s">
        <v>228</v>
      </c>
      <c r="V24" s="315" t="s">
        <v>229</v>
      </c>
      <c r="W24" s="315" t="s">
        <v>230</v>
      </c>
      <c r="X24" s="315" t="s">
        <v>231</v>
      </c>
      <c r="Y24" s="315" t="s">
        <v>232</v>
      </c>
      <c r="Z24" s="315" t="s">
        <v>233</v>
      </c>
      <c r="AA24" s="315" t="s">
        <v>234</v>
      </c>
      <c r="AB24" s="313" t="s">
        <v>235</v>
      </c>
      <c r="AC24" s="314" t="s">
        <v>91</v>
      </c>
    </row>
    <row r="25" spans="1:29" x14ac:dyDescent="0.15">
      <c r="A25" s="316" t="s">
        <v>91</v>
      </c>
      <c r="B25" s="87"/>
    </row>
    <row r="26" spans="1:29" x14ac:dyDescent="0.15">
      <c r="A26" s="87"/>
      <c r="B26" s="87"/>
    </row>
    <row r="27" spans="1:29" x14ac:dyDescent="0.15">
      <c r="A27" s="87"/>
    </row>
    <row r="28" spans="1:29" x14ac:dyDescent="0.15">
      <c r="A28" s="87"/>
    </row>
    <row r="29" spans="1:29" x14ac:dyDescent="0.15">
      <c r="A29" s="87"/>
    </row>
    <row r="30" spans="1:29" x14ac:dyDescent="0.15">
      <c r="A30" s="87"/>
    </row>
    <row r="31" spans="1:29" x14ac:dyDescent="0.15">
      <c r="A31" s="87"/>
    </row>
    <row r="32" spans="1:29" x14ac:dyDescent="0.15">
      <c r="A32" s="87"/>
    </row>
  </sheetData>
  <sheetProtection algorithmName="SHA-512" hashValue="tsrq0EyvdN0eJ10iygutmsDwW7qOhsXRdVKFbkh/dUfqLw40oW/j1+NiTA7WeXS2D3+ej3LaFIZYXBe3w28eSQ==" saltValue="NX0RO++MRogm0QRWuWRXOg=="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20</vt:i4>
      </vt:variant>
    </vt:vector>
  </HeadingPairs>
  <TitlesOfParts>
    <vt:vector size="22" baseType="lpstr">
      <vt:lpstr>入力シート</vt:lpstr>
      <vt:lpstr>settings</vt:lpstr>
      <vt:lpstr>【01】印刷類</vt:lpstr>
      <vt:lpstr>【02】文具・事務用</vt:lpstr>
      <vt:lpstr>【03】じゅう器類</vt:lpstr>
      <vt:lpstr>【04】船舶・車両類</vt:lpstr>
      <vt:lpstr>【05】一般機械器具設備類</vt:lpstr>
      <vt:lpstr>【06】理化学・計測機器類</vt:lpstr>
      <vt:lpstr>【07】医療・薬品類</vt:lpstr>
      <vt:lpstr>【08】農林水産業用品類</vt:lpstr>
      <vt:lpstr>【09】工事用材料類</vt:lpstr>
      <vt:lpstr>【10】燃料・動力類</vt:lpstr>
      <vt:lpstr>【11】百貨・日用品類</vt:lpstr>
      <vt:lpstr>【12】その他物品類</vt:lpstr>
      <vt:lpstr>【13】リース・レンタル</vt:lpstr>
      <vt:lpstr>【14】役務の提供</vt:lpstr>
      <vt:lpstr>入力シート!Print_Titles</vt:lpstr>
      <vt:lpstr>大分類</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2022-04-13T02:24:35Z</cp:lastPrinted>
  <dcterms:created xsi:type="dcterms:W3CDTF">2018-07-20T07:50:20Z</dcterms:created>
  <dcterms:modified xsi:type="dcterms:W3CDTF">2025-10-09T02:43:36Z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