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FA38461E-7E97-4D47-B10B-074A3F14760F}" xr6:coauthVersionLast="36" xr6:coauthVersionMax="36" xr10:uidLastSave="{00000000-0000-0000-0000-000000000000}"/>
  <bookViews>
    <workbookView xWindow="0" yWindow="0" windowWidth="20490" windowHeight="754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神戸市の地域区分単価"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9">【参考】数式用2!$A$3:$A$26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9">#REF!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S234" i="70" l="1"/>
  <c r="Z234" i="70"/>
  <c r="AN19" i="70" l="1"/>
  <c r="G9" i="70"/>
  <c r="AM19" i="70"/>
  <c r="AD53" i="70" l="1"/>
  <c r="Z53" i="70"/>
  <c r="R53" i="70"/>
  <c r="N17" i="9" l="1"/>
  <c r="V53" i="70"/>
  <c r="AO19" i="70"/>
  <c r="T53" i="70" s="1"/>
  <c r="J53" i="70"/>
  <c r="P53" i="70"/>
  <c r="X53" i="70" l="1"/>
  <c r="D53" i="70"/>
  <c r="AB53" i="70"/>
  <c r="L53" i="70"/>
  <c r="F53" i="70"/>
  <c r="H53" i="70"/>
  <c r="N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F53" i="70" s="1"/>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4" authorId="0" shapeId="0" xr:uid="{00000000-0006-0000-0100-00000100000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xr:uid="{00000000-0006-0000-0100-00000200000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xr:uid="{00000000-0006-0000-0200-000005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xr:uid="{00000000-0006-0000-0200-000006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9"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xr:uid="{00000000-0006-0000-0200-00000C000000}">
      <text>
        <r>
          <rPr>
            <sz val="9"/>
            <color indexed="81"/>
            <rFont val="MS P ゴシック"/>
            <family val="3"/>
            <charset val="128"/>
          </rPr>
          <t>ドロップダウンリストから選択できます。</t>
        </r>
      </text>
    </comment>
    <comment ref="AK118"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xr:uid="{00000000-0006-0000-0200-00000F00000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<sst xmlns="http://schemas.openxmlformats.org/spreadsheetml/2006/main" count="3064" uniqueCount="546">
  <si>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</si>
  <si>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</si>
  <si>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</si>
  <si>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</si>
  <si>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</si>
  <si>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</si>
  <si>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</si>
  <si>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</si>
  <si>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</si>
  <si>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</si>
  <si>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</si>
  <si>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</si>
  <si>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</si>
  <si>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</si>
  <si>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</si>
  <si>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</si>
  <si>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</si>
  <si>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</si>
  <si>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</si>
  <si>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</si>
  <si>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</si>
  <si>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</si>
  <si>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</si>
  <si>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</si>
  <si>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</si>
  <si>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</si>
  <si>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</si>
  <si>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</si>
  <si>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</si>
  <si>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</si>
  <si>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</si>
  <si>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</si>
  <si>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</si>
  <si>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</si>
  <si>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</si>
  <si>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</si>
  <si>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</si>
  <si>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</si>
  <si>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</si>
  <si>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</si>
  <si>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</si>
  <si>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</si>
  <si>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</si>
  <si>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</si>
  <si>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</si>
  <si>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</si>
  <si>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</si>
  <si>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</si>
  <si>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</si>
  <si>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</si>
  <si>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</si>
  <si>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</si>
  <si>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</si>
  <si>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</si>
  <si>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</si>
  <si>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</si>
  <si>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</si>
  <si>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</si>
  <si>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</si>
  <si>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</si>
  <si>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</si>
  <si>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</si>
  <si>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</si>
  <si>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</si>
  <si>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</si>
  <si>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</si>
  <si>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</si>
  <si>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</si>
  <si>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</si>
  <si>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</si>
  <si>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</si>
  <si>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</si>
  <si>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</si>
  <si>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</si>
  <si>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</si>
  <si>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</si>
  <si>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</si>
  <si>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</si>
  <si>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</si>
  <si>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</si>
  <si>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</si>
  <si>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</si>
  <si>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</si>
  <si>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</si>
  <si>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</si>
  <si>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</si>
  <si>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</si>
  <si>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</si>
  <si>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</si>
  <si>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</si>
  <si>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</si>
  <si>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</si>
  <si>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</si>
  <si>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</si>
  <si>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</si>
  <si>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</si>
  <si>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</si>
  <si>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</si>
  <si>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</si>
  <si>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</si>
  <si>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</si>
  <si>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</si>
  <si>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</si>
  <si>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</si>
  <si>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</si>
  <si>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</si>
  <si>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</si>
  <si>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</si>
  <si>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</si>
  <si>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</si>
  <si>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</si>
  <si>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</si>
  <si>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</si>
  <si>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</si>
  <si>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</si>
  <si>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</si>
  <si>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</si>
  <si>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</si>
  <si>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</si>
  <si>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</si>
  <si>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</si>
  <si>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</si>
  <si>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</si>
  <si>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</si>
  <si>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</si>
  <si>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</si>
  <si>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</si>
  <si>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</si>
  <si>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</si>
  <si>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</si>
  <si>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</si>
  <si>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</si>
  <si>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</si>
  <si>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</si>
  <si>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</si>
  <si>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</si>
  <si>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</si>
  <si>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</si>
  <si>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</si>
  <si>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</si>
  <si>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</si>
  <si>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</si>
  <si>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</si>
  <si>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</si>
  <si>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</si>
  <si>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</si>
  <si>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</si>
  <si>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</si>
  <si>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</si>
  <si>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</si>
  <si>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</si>
  <si>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</si>
  <si>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</si>
  <si>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</si>
  <si>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</si>
  <si>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</si>
  <si>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</si>
  <si>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</si>
  <si>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</si>
  <si>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</si>
  <si>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</si>
  <si>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</si>
  <si>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</si>
  <si>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</si>
  <si>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</si>
  <si>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</si>
  <si>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</si>
  <si>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</si>
  <si>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</si>
  <si>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</si>
  <si>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</si>
  <si>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</si>
  <si>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</si>
  <si>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</si>
  <si>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</si>
  <si>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</si>
  <si>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</si>
  <si>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</si>
  <si>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</si>
  <si>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</si>
  <si>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</si>
  <si>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</si>
  <si>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</si>
  <si>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</si>
  <si>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</si>
  <si>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</si>
  <si>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</si>
  <si>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</si>
  <si>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</si>
  <si>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</si>
  <si>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</si>
  <si>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</si>
  <si>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</si>
  <si>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</si>
  <si>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</si>
  <si>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</si>
  <si>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</si>
  <si>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</si>
  <si>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</si>
  <si>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</si>
  <si>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</si>
  <si>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</si>
  <si>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</si>
  <si>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</si>
  <si>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</si>
  <si>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</si>
  <si>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</si>
  <si>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</si>
  <si>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</si>
  <si>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</si>
  <si>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</si>
  <si>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</si>
  <si>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</si>
  <si>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</si>
  <si>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</si>
  <si>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</si>
  <si>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</si>
  <si>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</si>
  <si>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</si>
  <si>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</si>
  <si>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</si>
  <si>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</si>
  <si>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</si>
  <si>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</si>
  <si>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</si>
  <si>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</si>
  <si>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</si>
  <si>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</si>
  <si>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</si>
  <si>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</si>
  <si>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</si>
  <si>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</si>
  <si>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</si>
  <si>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</si>
  <si>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</si>
  <si>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</si>
  <si>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</si>
  <si>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</si>
  <si>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</si>
  <si>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</si>
  <si>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</si>
  <si>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</si>
  <si>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</si>
  <si>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</si>
  <si>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</si>
  <si>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</si>
  <si>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</si>
  <si>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</si>
  <si>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</si>
  <si>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</si>
  <si>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</si>
  <si>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</si>
  <si>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</si>
  <si>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</si>
  <si>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</si>
  <si>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</si>
  <si>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</si>
  <si>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</si>
  <si>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</si>
  <si>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</si>
  <si>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</si>
  <si>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</si>
  <si>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</si>
  <si>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</si>
  <si>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</si>
  <si>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</si>
  <si>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</si>
  <si>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</si>
  <si>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</si>
  <si>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</si>
  <si>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</si>
  <si>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</si>
  <si>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</si>
  <si>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</si>
  <si>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</si>
  <si>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</si>
  <si>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</si>
  <si>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</si>
  <si>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</si>
  <si>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</si>
  <si>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</si>
  <si>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</si>
  <si>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</si>
  <si>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</si>
  <si>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</si>
  <si>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</si>
  <si>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</si>
  <si>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</si>
  <si>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</si>
  <si>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</si>
  <si>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</si>
  <si>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</si>
  <si>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</si>
  <si>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</si>
  <si>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</si>
  <si>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</si>
  <si>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</si>
  <si>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</si>
  <si>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</si>
  <si>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</si>
  <si>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</si>
  <si>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</si>
  <si>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</si>
  <si>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</si>
  <si>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</si>
  <si>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</si>
  <si>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</si>
  <si>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</si>
  <si>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</si>
  <si>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</si>
  <si>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</si>
  <si>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</si>
  <si>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</si>
  <si>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</si>
  <si>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</si>
  <si>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</si>
  <si>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</si>
  <si>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</si>
  <si>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</si>
  <si>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</si>
  <si>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</si>
  <si>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</si>
  <si>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</si>
  <si>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</si>
  <si>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</si>
  <si>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</si>
  <si>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</si>
  <si>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</si>
  <si>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</si>
  <si>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</si>
  <si>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</si>
  <si>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</si>
  <si>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</si>
  <si>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</si>
  <si>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</si>
  <si>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</si>
  <si>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</si>
  <si>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</si>
  <si>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</si>
  <si>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</si>
  <si>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</si>
  <si>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</si>
  <si>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</si>
  <si>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</si>
  <si>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</si>
  <si>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</si>
  <si>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</si>
  <si>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</si>
  <si>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</si>
  <si>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</si>
  <si>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</si>
  <si>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</si>
  <si>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</si>
  <si>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</si>
  <si>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</si>
  <si>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</si>
  <si>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</si>
  <si>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</si>
  <si>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</si>
  <si>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</si>
  <si>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</si>
  <si>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</si>
  <si>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</si>
  <si>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</si>
  <si>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</si>
  <si>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</si>
  <si>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</si>
  <si>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</si>
  <si>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</si>
  <si>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</si>
  <si>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</si>
  <si>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</si>
  <si>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</si>
  <si>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</si>
  <si>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</si>
  <si>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</si>
  <si>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</si>
  <si>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</si>
  <si>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</si>
  <si>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</si>
  <si>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</si>
  <si>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</si>
  <si>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</si>
  <si>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</si>
  <si>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</si>
  <si>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</si>
  <si>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</si>
  <si>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</si>
  <si>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</si>
  <si>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</si>
  <si>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</si>
  <si>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</si>
  <si>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</si>
  <si>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</si>
  <si>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</si>
  <si>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</si>
  <si>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</si>
  <si>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</si>
  <si>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</si>
  <si>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</si>
  <si>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</si>
  <si>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</si>
  <si>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</si>
  <si>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</si>
  <si>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</si>
  <si>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</si>
  <si>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</si>
  <si>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</si>
  <si>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</si>
  <si>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</si>
  <si>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</si>
  <si>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</si>
  <si>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</si>
  <si>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</si>
  <si>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</si>
  <si>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</si>
  <si>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</si>
  <si>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</si>
  <si>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</si>
  <si>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</si>
  <si>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</si>
  <si>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</si>
  <si>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</si>
  <si>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</si>
  <si>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</si>
  <si>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</si>
  <si>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</si>
  <si>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</si>
  <si>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</si>
  <si>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</si>
  <si>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</si>
  <si>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</si>
  <si>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</si>
  <si>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</si>
  <si>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</si>
  <si>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</si>
  <si>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</si>
  <si>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</si>
  <si>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</si>
  <si>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</si>
  <si>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</si>
  <si>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</si>
  <si>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</si>
  <si>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</si>
  <si>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</si>
  <si>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</si>
  <si>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</si>
  <si>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</si>
  <si>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</si>
  <si>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</si>
  <si>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</si>
  <si>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</si>
  <si>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</si>
  <si>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</si>
  <si>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</si>
  <si>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</si>
  <si>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</si>
  <si>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</si>
  <si>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</si>
  <si>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</si>
  <si>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</si>
  <si>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</si>
  <si>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</si>
  <si>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</si>
  <si>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</si>
  <si>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</si>
  <si>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</si>
  <si>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</si>
  <si>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</si>
  <si>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</si>
  <si>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</si>
  <si>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</si>
  <si>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</si>
  <si>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</si>
  <si>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</si>
  <si>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</si>
  <si>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</si>
  <si>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</si>
  <si>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</si>
  <si>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</si>
  <si>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</si>
  <si>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</si>
  <si>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</si>
  <si>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</si>
  <si>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</si>
  <si>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</si>
  <si>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</si>
  <si>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</si>
  <si>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</si>
  <si>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</si>
  <si>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</si>
  <si>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</si>
  <si>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</si>
  <si>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</si>
  <si>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</si>
  <si>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</si>
  <si>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</si>
  <si>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</si>
  <si>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</si>
  <si>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</si>
  <si>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</si>
  <si>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</si>
  <si>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</si>
  <si>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</si>
  <si>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</si>
  <si>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</si>
  <si>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</si>
  <si>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</si>
  <si>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</si>
  <si>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</si>
  <si>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</si>
  <si>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</si>
  <si>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</si>
  <si>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</si>
  <si>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</si>
  <si>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</si>
  <si>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</si>
  <si>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</si>
  <si>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</si>
  <si>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</si>
  <si>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</si>
  <si>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</si>
  <si>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</si>
  <si>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</si>
  <si>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</si>
  <si>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</si>
  <si>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</si>
  <si>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</si>
  <si>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</si>
  <si>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</si>
  <si>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</si>
  <si>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神戸市の地域区分単価</t>
    <rPh sb="0" eb="3">
      <t>コウベシ</t>
    </rPh>
    <rPh sb="4" eb="6">
      <t>チイキ</t>
    </rPh>
    <rPh sb="6" eb="8">
      <t>クブン</t>
    </rPh>
    <rPh sb="8" eb="10">
      <t>タンカ</t>
    </rPh>
    <phoneticPr fontId="7"/>
  </si>
  <si>
    <t>訪問介護（総合事業含む）</t>
    <rPh sb="5" eb="7">
      <t>ソウゴウ</t>
    </rPh>
    <rPh sb="7" eb="9">
      <t>ジギョウ</t>
    </rPh>
    <rPh sb="9" eb="10">
      <t>フク</t>
    </rPh>
    <phoneticPr fontId="7"/>
  </si>
  <si>
    <t>（介護予防）訪問入浴介護</t>
    <phoneticPr fontId="7"/>
  </si>
  <si>
    <t>通所介護（総合事業含む）</t>
    <rPh sb="5" eb="7">
      <t>ソウゴウ</t>
    </rPh>
    <rPh sb="7" eb="9">
      <t>ジギョウ</t>
    </rPh>
    <rPh sb="9" eb="10">
      <t>フク</t>
    </rPh>
    <phoneticPr fontId="7"/>
  </si>
  <si>
    <t>地域密着型通所介護（総合事業含む）</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</si>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</sst>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auto="1"/>
      </right>
      <top/>
      <bottom style="medium">
        <color auto="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36" xfId="0" applyFont="1" applyBorder="1" applyAlignment="1">
      <alignment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55" xfId="0" applyFont="1" applyFill="1" applyBorder="1" applyAlignment="1" applyProtection="1">
      <alignment vertical="center" wrapText="1"/>
    </xf>
    <xf numFmtId="0" fontId="64" fillId="26" borderId="65" xfId="0" applyFont="1" applyFill="1" applyBorder="1" applyAlignment="1" applyProtection="1">
      <alignmen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left" vertical="center"/>
    </xf>
    <xf numFmtId="0" fontId="28" fillId="0" borderId="9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7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14"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75860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3244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286375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57250" y="5142547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57250" y="27089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57250" y="31280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57250" y="3441382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57250" y="385572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57250" y="422338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57250" y="447008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6" t="s">
        <v>462</v>
      </c>
      <c r="B1" s="796"/>
      <c r="C1" s="796"/>
      <c r="D1" s="796"/>
      <c r="E1" s="796"/>
    </row>
    <row r="2" spans="1:5" ht="18" thickTop="1">
      <c r="A2" s="797" t="s">
        <v>337</v>
      </c>
      <c r="B2" s="797"/>
      <c r="C2" s="797"/>
      <c r="D2" s="797"/>
      <c r="E2" s="797"/>
    </row>
    <row r="3" spans="1:5" s="26" customFormat="1" ht="8.1" customHeight="1">
      <c r="A3" s="798"/>
      <c r="B3" s="798"/>
      <c r="C3" s="798"/>
      <c r="D3" s="798"/>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9" t="s">
        <v>200</v>
      </c>
      <c r="B18" s="799"/>
      <c r="C18" s="799"/>
      <c r="D18" s="799"/>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5" t="s">
        <v>310</v>
      </c>
      <c r="B25" s="795"/>
      <c r="C25" s="795"/>
      <c r="D25" s="795"/>
      <c r="F25" s="75"/>
    </row>
    <row r="26" spans="1:6" s="74" customFormat="1" ht="17.25">
      <c r="A26" s="794" t="s">
        <v>311</v>
      </c>
      <c r="B26" s="794"/>
      <c r="C26" s="794"/>
      <c r="D26" s="794"/>
      <c r="E26" s="794"/>
      <c r="F26" s="794"/>
    </row>
    <row r="27" spans="1:6" s="74" customFormat="1" ht="35.25" customHeight="1">
      <c r="A27" s="794" t="s">
        <v>463</v>
      </c>
      <c r="B27" s="794"/>
      <c r="C27" s="794"/>
      <c r="D27" s="794"/>
      <c r="E27" s="794"/>
      <c r="F27" s="794"/>
    </row>
    <row r="28" spans="1:6" s="39" customFormat="1" ht="9" customHeight="1">
      <c r="A28" s="73"/>
      <c r="B28" s="73"/>
      <c r="C28" s="73"/>
      <c r="D28" s="73"/>
      <c r="F28" s="72"/>
    </row>
    <row r="29" spans="1:6" ht="17.25" customHeight="1">
      <c r="A29" s="37" t="s">
        <v>461</v>
      </c>
      <c r="B29" s="36"/>
    </row>
    <row r="30" spans="1:6" s="55" customFormat="1" ht="17.25" customHeight="1">
      <c r="A30" s="794" t="s">
        <v>464</v>
      </c>
      <c r="B30" s="794"/>
      <c r="C30" s="794"/>
      <c r="D30" s="794"/>
      <c r="E30" s="794"/>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6" t="s">
        <v>29</v>
      </c>
      <c r="B2" s="1332"/>
      <c r="C2" s="101" t="s">
        <v>365</v>
      </c>
      <c r="E2" s="1337" t="s">
        <v>82</v>
      </c>
      <c r="F2" s="1338"/>
      <c r="G2" s="1338"/>
    </row>
    <row r="3" spans="1:7" ht="18" customHeight="1">
      <c r="A3" s="84" t="s">
        <v>30</v>
      </c>
      <c r="B3" s="85"/>
      <c r="C3" s="102">
        <v>2.4E-2</v>
      </c>
      <c r="E3" s="1341" t="s">
        <v>331</v>
      </c>
      <c r="F3" s="1343"/>
      <c r="G3" s="1343"/>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6" zoomScale="70" zoomScaleNormal="100" zoomScaleSheetLayoutView="7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62"/>
      <c r="D11" s="863"/>
      <c r="E11" s="863"/>
      <c r="F11" s="863"/>
      <c r="G11" s="863"/>
      <c r="H11" s="863"/>
      <c r="I11" s="863"/>
      <c r="J11" s="863"/>
      <c r="K11" s="863"/>
      <c r="L11" s="864"/>
      <c r="M11" s="55"/>
      <c r="N11" s="55"/>
      <c r="O11" s="55"/>
      <c r="P11" s="55"/>
      <c r="Q11" s="55"/>
      <c r="R11" s="55"/>
      <c r="S11" s="55"/>
      <c r="T11" s="55"/>
      <c r="U11" s="55"/>
      <c r="V11" s="55"/>
      <c r="W11" s="55"/>
      <c r="X11" s="55"/>
      <c r="Y11" s="55"/>
      <c r="Z11" s="55"/>
      <c r="AA11" s="55"/>
    </row>
    <row r="12" spans="1:29" ht="13.5" customHeight="1">
      <c r="A12" s="55"/>
      <c r="B12" s="9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45" t="s">
        <v>9</v>
      </c>
      <c r="D15" s="845"/>
      <c r="E15" s="845"/>
      <c r="F15" s="845"/>
      <c r="G15" s="845"/>
      <c r="H15" s="845"/>
      <c r="I15" s="845"/>
      <c r="J15" s="845"/>
      <c r="K15" s="845"/>
      <c r="L15" s="846"/>
      <c r="M15" s="823"/>
      <c r="N15" s="824"/>
      <c r="O15" s="824"/>
      <c r="P15" s="824"/>
      <c r="Q15" s="824"/>
      <c r="R15" s="824"/>
      <c r="S15" s="824"/>
      <c r="T15" s="824"/>
      <c r="U15" s="824"/>
      <c r="V15" s="824"/>
      <c r="W15" s="825"/>
      <c r="X15" s="826"/>
      <c r="Y15" s="55"/>
      <c r="Z15" s="55"/>
      <c r="AA15" s="55"/>
    </row>
    <row r="16" spans="1:29" ht="20.100000000000001" customHeight="1" thickBot="1">
      <c r="A16" s="55"/>
      <c r="B16" s="58"/>
      <c r="C16" s="845" t="s">
        <v>100</v>
      </c>
      <c r="D16" s="845"/>
      <c r="E16" s="845"/>
      <c r="F16" s="845"/>
      <c r="G16" s="845"/>
      <c r="H16" s="845"/>
      <c r="I16" s="845"/>
      <c r="J16" s="845"/>
      <c r="K16" s="845"/>
      <c r="L16" s="846"/>
      <c r="M16" s="827"/>
      <c r="N16" s="828"/>
      <c r="O16" s="828"/>
      <c r="P16" s="828"/>
      <c r="Q16" s="828"/>
      <c r="R16" s="828"/>
      <c r="S16" s="828"/>
      <c r="T16" s="828"/>
      <c r="U16" s="829"/>
      <c r="V16" s="829"/>
      <c r="W16" s="830"/>
      <c r="X16" s="831"/>
      <c r="Y16" s="55"/>
      <c r="Z16" s="55"/>
      <c r="AA16" s="55"/>
      <c r="AC16" t="s">
        <v>113</v>
      </c>
    </row>
    <row r="17" spans="1:29" ht="20.100000000000001" customHeight="1" thickBot="1">
      <c r="A17" s="55"/>
      <c r="B17" s="57" t="s">
        <v>101</v>
      </c>
      <c r="C17" s="845" t="s">
        <v>8</v>
      </c>
      <c r="D17" s="845"/>
      <c r="E17" s="845"/>
      <c r="F17" s="845"/>
      <c r="G17" s="845"/>
      <c r="H17" s="845"/>
      <c r="I17" s="845"/>
      <c r="J17" s="845"/>
      <c r="K17" s="845"/>
      <c r="L17" s="846"/>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45" t="s">
        <v>105</v>
      </c>
      <c r="D18" s="845"/>
      <c r="E18" s="845"/>
      <c r="F18" s="845"/>
      <c r="G18" s="845"/>
      <c r="H18" s="845"/>
      <c r="I18" s="845"/>
      <c r="J18" s="845"/>
      <c r="K18" s="845"/>
      <c r="L18" s="846"/>
      <c r="M18" s="827"/>
      <c r="N18" s="828"/>
      <c r="O18" s="828"/>
      <c r="P18" s="828"/>
      <c r="Q18" s="828"/>
      <c r="R18" s="828"/>
      <c r="S18" s="828"/>
      <c r="T18" s="828"/>
      <c r="U18" s="832"/>
      <c r="V18" s="832"/>
      <c r="W18" s="833"/>
      <c r="X18" s="834"/>
      <c r="Y18" s="55"/>
      <c r="Z18" s="55"/>
      <c r="AA18" s="55"/>
    </row>
    <row r="19" spans="1:29" ht="20.100000000000001" customHeight="1">
      <c r="A19" s="55"/>
      <c r="B19" s="58"/>
      <c r="C19" s="845" t="s">
        <v>106</v>
      </c>
      <c r="D19" s="845"/>
      <c r="E19" s="845"/>
      <c r="F19" s="845"/>
      <c r="G19" s="845"/>
      <c r="H19" s="845"/>
      <c r="I19" s="845"/>
      <c r="J19" s="845"/>
      <c r="K19" s="845"/>
      <c r="L19" s="846"/>
      <c r="M19" s="827"/>
      <c r="N19" s="828"/>
      <c r="O19" s="828"/>
      <c r="P19" s="828"/>
      <c r="Q19" s="828"/>
      <c r="R19" s="828"/>
      <c r="S19" s="828"/>
      <c r="T19" s="828"/>
      <c r="U19" s="828"/>
      <c r="V19" s="828"/>
      <c r="W19" s="835"/>
      <c r="X19" s="836"/>
      <c r="Y19" s="55"/>
      <c r="Z19" s="55"/>
      <c r="AA19" s="55"/>
    </row>
    <row r="20" spans="1:29" ht="20.100000000000001" customHeight="1">
      <c r="A20" s="55"/>
      <c r="B20" s="57" t="s">
        <v>102</v>
      </c>
      <c r="C20" s="845" t="s">
        <v>95</v>
      </c>
      <c r="D20" s="845"/>
      <c r="E20" s="845"/>
      <c r="F20" s="845"/>
      <c r="G20" s="845"/>
      <c r="H20" s="845"/>
      <c r="I20" s="845"/>
      <c r="J20" s="845"/>
      <c r="K20" s="845"/>
      <c r="L20" s="846"/>
      <c r="M20" s="841"/>
      <c r="N20" s="842"/>
      <c r="O20" s="842"/>
      <c r="P20" s="842"/>
      <c r="Q20" s="842"/>
      <c r="R20" s="842"/>
      <c r="S20" s="842"/>
      <c r="T20" s="842"/>
      <c r="U20" s="842"/>
      <c r="V20" s="842"/>
      <c r="W20" s="843"/>
      <c r="X20" s="844"/>
      <c r="Y20" s="55"/>
      <c r="Z20" s="55"/>
      <c r="AA20" s="55"/>
    </row>
    <row r="21" spans="1:29" ht="20.100000000000001" customHeight="1">
      <c r="A21" s="55"/>
      <c r="B21" s="58"/>
      <c r="C21" s="845" t="s">
        <v>96</v>
      </c>
      <c r="D21" s="845"/>
      <c r="E21" s="845"/>
      <c r="F21" s="845"/>
      <c r="G21" s="845"/>
      <c r="H21" s="845"/>
      <c r="I21" s="845"/>
      <c r="J21" s="845"/>
      <c r="K21" s="845"/>
      <c r="L21" s="846"/>
      <c r="M21" s="848"/>
      <c r="N21" s="849"/>
      <c r="O21" s="849"/>
      <c r="P21" s="849"/>
      <c r="Q21" s="849"/>
      <c r="R21" s="849"/>
      <c r="S21" s="849"/>
      <c r="T21" s="849"/>
      <c r="U21" s="849"/>
      <c r="V21" s="849"/>
      <c r="W21" s="850"/>
      <c r="X21" s="851"/>
      <c r="Y21" s="55"/>
      <c r="Z21" s="55"/>
      <c r="AA21" s="55"/>
    </row>
    <row r="22" spans="1:29" ht="20.100000000000001" customHeight="1">
      <c r="A22" s="55"/>
      <c r="B22" s="860" t="s">
        <v>149</v>
      </c>
      <c r="C22" s="845" t="s">
        <v>9</v>
      </c>
      <c r="D22" s="845"/>
      <c r="E22" s="845"/>
      <c r="F22" s="845"/>
      <c r="G22" s="845"/>
      <c r="H22" s="845"/>
      <c r="I22" s="845"/>
      <c r="J22" s="845"/>
      <c r="K22" s="845"/>
      <c r="L22" s="846"/>
      <c r="M22" s="841"/>
      <c r="N22" s="842"/>
      <c r="O22" s="842"/>
      <c r="P22" s="842"/>
      <c r="Q22" s="842"/>
      <c r="R22" s="842"/>
      <c r="S22" s="842"/>
      <c r="T22" s="842"/>
      <c r="U22" s="842"/>
      <c r="V22" s="842"/>
      <c r="W22" s="843"/>
      <c r="X22" s="844"/>
      <c r="Y22" s="55"/>
      <c r="Z22" s="55"/>
      <c r="AA22" s="55"/>
    </row>
    <row r="23" spans="1:29" ht="20.100000000000001" customHeight="1">
      <c r="A23" s="55"/>
      <c r="B23" s="861"/>
      <c r="C23" s="847" t="s">
        <v>146</v>
      </c>
      <c r="D23" s="847"/>
      <c r="E23" s="847"/>
      <c r="F23" s="847"/>
      <c r="G23" s="847"/>
      <c r="H23" s="847"/>
      <c r="I23" s="847"/>
      <c r="J23" s="847"/>
      <c r="K23" s="847"/>
      <c r="L23" s="847"/>
      <c r="M23" s="841"/>
      <c r="N23" s="842"/>
      <c r="O23" s="842"/>
      <c r="P23" s="842"/>
      <c r="Q23" s="842"/>
      <c r="R23" s="842"/>
      <c r="S23" s="842"/>
      <c r="T23" s="842"/>
      <c r="U23" s="842"/>
      <c r="V23" s="842"/>
      <c r="W23" s="843"/>
      <c r="X23" s="844"/>
      <c r="Y23" s="55"/>
      <c r="Z23" s="55"/>
      <c r="AA23" s="55"/>
    </row>
    <row r="24" spans="1:29" ht="20.100000000000001" customHeight="1">
      <c r="A24" s="55"/>
      <c r="B24" s="57" t="s">
        <v>147</v>
      </c>
      <c r="C24" s="845" t="s">
        <v>0</v>
      </c>
      <c r="D24" s="845"/>
      <c r="E24" s="845"/>
      <c r="F24" s="845"/>
      <c r="G24" s="845"/>
      <c r="H24" s="845"/>
      <c r="I24" s="845"/>
      <c r="J24" s="845"/>
      <c r="K24" s="845"/>
      <c r="L24" s="846"/>
      <c r="M24" s="837"/>
      <c r="N24" s="838"/>
      <c r="O24" s="838"/>
      <c r="P24" s="838"/>
      <c r="Q24" s="838"/>
      <c r="R24" s="838"/>
      <c r="S24" s="838"/>
      <c r="T24" s="838"/>
      <c r="U24" s="838"/>
      <c r="V24" s="838"/>
      <c r="W24" s="839"/>
      <c r="X24" s="840"/>
      <c r="Y24" s="55"/>
      <c r="Z24" s="55"/>
      <c r="AA24" s="55"/>
    </row>
    <row r="25" spans="1:29" ht="20.100000000000001" customHeight="1">
      <c r="A25" s="55"/>
      <c r="B25" s="59"/>
      <c r="C25" s="845" t="s">
        <v>1</v>
      </c>
      <c r="D25" s="845"/>
      <c r="E25" s="845"/>
      <c r="F25" s="845"/>
      <c r="G25" s="845"/>
      <c r="H25" s="845"/>
      <c r="I25" s="845"/>
      <c r="J25" s="845"/>
      <c r="K25" s="845"/>
      <c r="L25" s="846"/>
      <c r="M25" s="841"/>
      <c r="N25" s="842"/>
      <c r="O25" s="842"/>
      <c r="P25" s="842"/>
      <c r="Q25" s="842"/>
      <c r="R25" s="842"/>
      <c r="S25" s="842"/>
      <c r="T25" s="842"/>
      <c r="U25" s="842"/>
      <c r="V25" s="842"/>
      <c r="W25" s="843"/>
      <c r="X25" s="844"/>
      <c r="Y25" s="55"/>
      <c r="Z25" s="55"/>
      <c r="AA25" s="55"/>
    </row>
    <row r="26" spans="1:29" ht="20.100000000000001" customHeight="1" thickBot="1">
      <c r="A26" s="55"/>
      <c r="B26" s="60"/>
      <c r="C26" s="845" t="s">
        <v>148</v>
      </c>
      <c r="D26" s="845"/>
      <c r="E26" s="845"/>
      <c r="F26" s="845"/>
      <c r="G26" s="845"/>
      <c r="H26" s="845"/>
      <c r="I26" s="845"/>
      <c r="J26" s="845"/>
      <c r="K26" s="845"/>
      <c r="L26" s="846"/>
      <c r="M26" s="865"/>
      <c r="N26" s="866"/>
      <c r="O26" s="866"/>
      <c r="P26" s="866"/>
      <c r="Q26" s="866"/>
      <c r="R26" s="866"/>
      <c r="S26" s="866"/>
      <c r="T26" s="866"/>
      <c r="U26" s="866"/>
      <c r="V26" s="866"/>
      <c r="W26" s="867"/>
      <c r="X26" s="868"/>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00" t="s">
        <v>405</v>
      </c>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106"/>
    </row>
    <row r="31" spans="1:29" ht="27" customHeight="1">
      <c r="A31" s="55"/>
      <c r="B31" s="803" t="s">
        <v>103</v>
      </c>
      <c r="C31" s="815" t="s">
        <v>104</v>
      </c>
      <c r="D31" s="815"/>
      <c r="E31" s="815"/>
      <c r="F31" s="815"/>
      <c r="G31" s="815"/>
      <c r="H31" s="815"/>
      <c r="I31" s="815"/>
      <c r="J31" s="815"/>
      <c r="K31" s="815"/>
      <c r="L31" s="816"/>
      <c r="M31" s="821" t="s">
        <v>108</v>
      </c>
      <c r="N31" s="815"/>
      <c r="O31" s="815"/>
      <c r="P31" s="815"/>
      <c r="Q31" s="816"/>
      <c r="R31" s="805" t="s">
        <v>182</v>
      </c>
      <c r="S31" s="806"/>
      <c r="T31" s="806"/>
      <c r="U31" s="806"/>
      <c r="V31" s="806"/>
      <c r="W31" s="807"/>
      <c r="X31" s="803" t="s">
        <v>109</v>
      </c>
      <c r="Y31" s="803" t="s">
        <v>110</v>
      </c>
      <c r="Z31" s="856" t="s">
        <v>321</v>
      </c>
      <c r="AA31" s="856" t="s">
        <v>112</v>
      </c>
      <c r="AB31" s="801"/>
    </row>
    <row r="32" spans="1:29" ht="27" customHeight="1" thickBot="1">
      <c r="A32" s="55"/>
      <c r="B32" s="814"/>
      <c r="C32" s="817"/>
      <c r="D32" s="817"/>
      <c r="E32" s="817"/>
      <c r="F32" s="817"/>
      <c r="G32" s="817"/>
      <c r="H32" s="817"/>
      <c r="I32" s="817"/>
      <c r="J32" s="817"/>
      <c r="K32" s="817"/>
      <c r="L32" s="818"/>
      <c r="M32" s="822"/>
      <c r="N32" s="817"/>
      <c r="O32" s="817"/>
      <c r="P32" s="817"/>
      <c r="Q32" s="818"/>
      <c r="R32" s="819" t="s">
        <v>185</v>
      </c>
      <c r="S32" s="820"/>
      <c r="T32" s="820"/>
      <c r="U32" s="820"/>
      <c r="V32" s="820"/>
      <c r="W32" s="62" t="s">
        <v>186</v>
      </c>
      <c r="X32" s="804"/>
      <c r="Y32" s="804"/>
      <c r="Z32" s="857"/>
      <c r="AA32" s="857"/>
      <c r="AB32" s="801"/>
    </row>
    <row r="33" spans="1:28" ht="37.5" customHeight="1">
      <c r="A33" s="55"/>
      <c r="B33" s="56">
        <v>1</v>
      </c>
      <c r="C33" s="116"/>
      <c r="D33" s="117"/>
      <c r="E33" s="117"/>
      <c r="F33" s="117"/>
      <c r="G33" s="117"/>
      <c r="H33" s="117"/>
      <c r="I33" s="117"/>
      <c r="J33" s="117"/>
      <c r="K33" s="117"/>
      <c r="L33" s="118"/>
      <c r="M33" s="852"/>
      <c r="N33" s="853"/>
      <c r="O33" s="853"/>
      <c r="P33" s="853"/>
      <c r="Q33" s="854"/>
      <c r="R33" s="852"/>
      <c r="S33" s="853"/>
      <c r="T33" s="853"/>
      <c r="U33" s="853"/>
      <c r="V33" s="854"/>
      <c r="W33" s="119"/>
      <c r="X33" s="120"/>
      <c r="Y33" s="120"/>
      <c r="Z33" s="121"/>
      <c r="AA33" s="122"/>
      <c r="AB33" s="107"/>
    </row>
    <row r="34" spans="1:28" ht="37.5" customHeight="1">
      <c r="A34" s="55"/>
      <c r="B34" s="56">
        <f>B33+1</f>
        <v>2</v>
      </c>
      <c r="C34" s="123"/>
      <c r="D34" s="124"/>
      <c r="E34" s="124"/>
      <c r="F34" s="124"/>
      <c r="G34" s="124"/>
      <c r="H34" s="124"/>
      <c r="I34" s="124"/>
      <c r="J34" s="124"/>
      <c r="K34" s="124"/>
      <c r="L34" s="125"/>
      <c r="M34" s="811"/>
      <c r="N34" s="812"/>
      <c r="O34" s="812"/>
      <c r="P34" s="812"/>
      <c r="Q34" s="813"/>
      <c r="R34" s="811"/>
      <c r="S34" s="812"/>
      <c r="T34" s="812"/>
      <c r="U34" s="812"/>
      <c r="V34" s="813"/>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811"/>
      <c r="N35" s="812"/>
      <c r="O35" s="812"/>
      <c r="P35" s="812"/>
      <c r="Q35" s="813"/>
      <c r="R35" s="811"/>
      <c r="S35" s="812"/>
      <c r="T35" s="812"/>
      <c r="U35" s="812"/>
      <c r="V35" s="813"/>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811"/>
      <c r="N36" s="812"/>
      <c r="O36" s="812"/>
      <c r="P36" s="812"/>
      <c r="Q36" s="813"/>
      <c r="R36" s="811"/>
      <c r="S36" s="812"/>
      <c r="T36" s="812"/>
      <c r="U36" s="812"/>
      <c r="V36" s="813"/>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811"/>
      <c r="N37" s="812"/>
      <c r="O37" s="812"/>
      <c r="P37" s="812"/>
      <c r="Q37" s="813"/>
      <c r="R37" s="811"/>
      <c r="S37" s="812"/>
      <c r="T37" s="812"/>
      <c r="U37" s="812"/>
      <c r="V37" s="813"/>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811"/>
      <c r="N38" s="812"/>
      <c r="O38" s="812"/>
      <c r="P38" s="812"/>
      <c r="Q38" s="813"/>
      <c r="R38" s="811"/>
      <c r="S38" s="812"/>
      <c r="T38" s="812"/>
      <c r="U38" s="812"/>
      <c r="V38" s="813"/>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811"/>
      <c r="N39" s="812"/>
      <c r="O39" s="812"/>
      <c r="P39" s="812"/>
      <c r="Q39" s="813"/>
      <c r="R39" s="811"/>
      <c r="S39" s="812"/>
      <c r="T39" s="812"/>
      <c r="U39" s="812"/>
      <c r="V39" s="813"/>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855"/>
      <c r="N40" s="855"/>
      <c r="O40" s="855"/>
      <c r="P40" s="855"/>
      <c r="Q40" s="855"/>
      <c r="R40" s="811"/>
      <c r="S40" s="812"/>
      <c r="T40" s="812"/>
      <c r="U40" s="812"/>
      <c r="V40" s="813"/>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855"/>
      <c r="N41" s="855"/>
      <c r="O41" s="855"/>
      <c r="P41" s="855"/>
      <c r="Q41" s="855"/>
      <c r="R41" s="811"/>
      <c r="S41" s="812"/>
      <c r="T41" s="812"/>
      <c r="U41" s="812"/>
      <c r="V41" s="813"/>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855"/>
      <c r="N42" s="855"/>
      <c r="O42" s="855"/>
      <c r="P42" s="855"/>
      <c r="Q42" s="855"/>
      <c r="R42" s="811"/>
      <c r="S42" s="812"/>
      <c r="T42" s="812"/>
      <c r="U42" s="812"/>
      <c r="V42" s="813"/>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855"/>
      <c r="N43" s="855"/>
      <c r="O43" s="855"/>
      <c r="P43" s="855"/>
      <c r="Q43" s="855"/>
      <c r="R43" s="811"/>
      <c r="S43" s="812"/>
      <c r="T43" s="812"/>
      <c r="U43" s="812"/>
      <c r="V43" s="813"/>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855"/>
      <c r="N44" s="855"/>
      <c r="O44" s="855"/>
      <c r="P44" s="855"/>
      <c r="Q44" s="855"/>
      <c r="R44" s="811"/>
      <c r="S44" s="812"/>
      <c r="T44" s="812"/>
      <c r="U44" s="812"/>
      <c r="V44" s="813"/>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855"/>
      <c r="N45" s="855"/>
      <c r="O45" s="855"/>
      <c r="P45" s="855"/>
      <c r="Q45" s="855"/>
      <c r="R45" s="811"/>
      <c r="S45" s="812"/>
      <c r="T45" s="812"/>
      <c r="U45" s="812"/>
      <c r="V45" s="813"/>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855"/>
      <c r="N46" s="855"/>
      <c r="O46" s="855"/>
      <c r="P46" s="855"/>
      <c r="Q46" s="855"/>
      <c r="R46" s="811"/>
      <c r="S46" s="812"/>
      <c r="T46" s="812"/>
      <c r="U46" s="812"/>
      <c r="V46" s="813"/>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855"/>
      <c r="N47" s="855"/>
      <c r="O47" s="855"/>
      <c r="P47" s="855"/>
      <c r="Q47" s="855"/>
      <c r="R47" s="811"/>
      <c r="S47" s="812"/>
      <c r="T47" s="812"/>
      <c r="U47" s="812"/>
      <c r="V47" s="813"/>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855"/>
      <c r="N48" s="855"/>
      <c r="O48" s="855"/>
      <c r="P48" s="855"/>
      <c r="Q48" s="855"/>
      <c r="R48" s="811"/>
      <c r="S48" s="812"/>
      <c r="T48" s="812"/>
      <c r="U48" s="812"/>
      <c r="V48" s="813"/>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855"/>
      <c r="N49" s="855"/>
      <c r="O49" s="855"/>
      <c r="P49" s="855"/>
      <c r="Q49" s="855"/>
      <c r="R49" s="811"/>
      <c r="S49" s="812"/>
      <c r="T49" s="812"/>
      <c r="U49" s="812"/>
      <c r="V49" s="813"/>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855"/>
      <c r="N50" s="855"/>
      <c r="O50" s="855"/>
      <c r="P50" s="855"/>
      <c r="Q50" s="855"/>
      <c r="R50" s="811"/>
      <c r="S50" s="812"/>
      <c r="T50" s="812"/>
      <c r="U50" s="812"/>
      <c r="V50" s="813"/>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855"/>
      <c r="N51" s="855"/>
      <c r="O51" s="855"/>
      <c r="P51" s="855"/>
      <c r="Q51" s="855"/>
      <c r="R51" s="811"/>
      <c r="S51" s="812"/>
      <c r="T51" s="812"/>
      <c r="U51" s="812"/>
      <c r="V51" s="813"/>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855"/>
      <c r="N52" s="855"/>
      <c r="O52" s="855"/>
      <c r="P52" s="855"/>
      <c r="Q52" s="855"/>
      <c r="R52" s="811"/>
      <c r="S52" s="812"/>
      <c r="T52" s="812"/>
      <c r="U52" s="812"/>
      <c r="V52" s="813"/>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855"/>
      <c r="N53" s="855"/>
      <c r="O53" s="855"/>
      <c r="P53" s="855"/>
      <c r="Q53" s="855"/>
      <c r="R53" s="811"/>
      <c r="S53" s="812"/>
      <c r="T53" s="812"/>
      <c r="U53" s="812"/>
      <c r="V53" s="813"/>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855"/>
      <c r="N54" s="855"/>
      <c r="O54" s="855"/>
      <c r="P54" s="855"/>
      <c r="Q54" s="855"/>
      <c r="R54" s="811"/>
      <c r="S54" s="812"/>
      <c r="T54" s="812"/>
      <c r="U54" s="812"/>
      <c r="V54" s="813"/>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855"/>
      <c r="N55" s="855"/>
      <c r="O55" s="855"/>
      <c r="P55" s="855"/>
      <c r="Q55" s="855"/>
      <c r="R55" s="811"/>
      <c r="S55" s="812"/>
      <c r="T55" s="812"/>
      <c r="U55" s="812"/>
      <c r="V55" s="813"/>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855"/>
      <c r="N56" s="855"/>
      <c r="O56" s="855"/>
      <c r="P56" s="855"/>
      <c r="Q56" s="855"/>
      <c r="R56" s="811"/>
      <c r="S56" s="812"/>
      <c r="T56" s="812"/>
      <c r="U56" s="812"/>
      <c r="V56" s="813"/>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855"/>
      <c r="N57" s="855"/>
      <c r="O57" s="855"/>
      <c r="P57" s="855"/>
      <c r="Q57" s="855"/>
      <c r="R57" s="811"/>
      <c r="S57" s="812"/>
      <c r="T57" s="812"/>
      <c r="U57" s="812"/>
      <c r="V57" s="813"/>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855"/>
      <c r="N58" s="855"/>
      <c r="O58" s="855"/>
      <c r="P58" s="855"/>
      <c r="Q58" s="855"/>
      <c r="R58" s="811"/>
      <c r="S58" s="812"/>
      <c r="T58" s="812"/>
      <c r="U58" s="812"/>
      <c r="V58" s="813"/>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855"/>
      <c r="N59" s="855"/>
      <c r="O59" s="855"/>
      <c r="P59" s="855"/>
      <c r="Q59" s="855"/>
      <c r="R59" s="811"/>
      <c r="S59" s="812"/>
      <c r="T59" s="812"/>
      <c r="U59" s="812"/>
      <c r="V59" s="813"/>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855"/>
      <c r="N60" s="855"/>
      <c r="O60" s="855"/>
      <c r="P60" s="855"/>
      <c r="Q60" s="855"/>
      <c r="R60" s="811"/>
      <c r="S60" s="812"/>
      <c r="T60" s="812"/>
      <c r="U60" s="812"/>
      <c r="V60" s="813"/>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855"/>
      <c r="N61" s="855"/>
      <c r="O61" s="855"/>
      <c r="P61" s="855"/>
      <c r="Q61" s="855"/>
      <c r="R61" s="811"/>
      <c r="S61" s="812"/>
      <c r="T61" s="812"/>
      <c r="U61" s="812"/>
      <c r="V61" s="813"/>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855"/>
      <c r="N62" s="855"/>
      <c r="O62" s="855"/>
      <c r="P62" s="855"/>
      <c r="Q62" s="855"/>
      <c r="R62" s="811"/>
      <c r="S62" s="812"/>
      <c r="T62" s="812"/>
      <c r="U62" s="812"/>
      <c r="V62" s="813"/>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855"/>
      <c r="N63" s="855"/>
      <c r="O63" s="855"/>
      <c r="P63" s="855"/>
      <c r="Q63" s="855"/>
      <c r="R63" s="811"/>
      <c r="S63" s="812"/>
      <c r="T63" s="812"/>
      <c r="U63" s="812"/>
      <c r="V63" s="813"/>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855"/>
      <c r="N64" s="855"/>
      <c r="O64" s="855"/>
      <c r="P64" s="855"/>
      <c r="Q64" s="855"/>
      <c r="R64" s="811"/>
      <c r="S64" s="812"/>
      <c r="T64" s="812"/>
      <c r="U64" s="812"/>
      <c r="V64" s="813"/>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855"/>
      <c r="N65" s="855"/>
      <c r="O65" s="855"/>
      <c r="P65" s="855"/>
      <c r="Q65" s="855"/>
      <c r="R65" s="811"/>
      <c r="S65" s="812"/>
      <c r="T65" s="812"/>
      <c r="U65" s="812"/>
      <c r="V65" s="813"/>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855"/>
      <c r="N66" s="855"/>
      <c r="O66" s="855"/>
      <c r="P66" s="855"/>
      <c r="Q66" s="855"/>
      <c r="R66" s="811"/>
      <c r="S66" s="812"/>
      <c r="T66" s="812"/>
      <c r="U66" s="812"/>
      <c r="V66" s="813"/>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855"/>
      <c r="N67" s="855"/>
      <c r="O67" s="855"/>
      <c r="P67" s="855"/>
      <c r="Q67" s="855"/>
      <c r="R67" s="811"/>
      <c r="S67" s="812"/>
      <c r="T67" s="812"/>
      <c r="U67" s="812"/>
      <c r="V67" s="813"/>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855"/>
      <c r="N68" s="855"/>
      <c r="O68" s="855"/>
      <c r="P68" s="855"/>
      <c r="Q68" s="855"/>
      <c r="R68" s="811"/>
      <c r="S68" s="812"/>
      <c r="T68" s="812"/>
      <c r="U68" s="812"/>
      <c r="V68" s="813"/>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855"/>
      <c r="N69" s="855"/>
      <c r="O69" s="855"/>
      <c r="P69" s="855"/>
      <c r="Q69" s="855"/>
      <c r="R69" s="811"/>
      <c r="S69" s="812"/>
      <c r="T69" s="812"/>
      <c r="U69" s="812"/>
      <c r="V69" s="813"/>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855"/>
      <c r="N70" s="855"/>
      <c r="O70" s="855"/>
      <c r="P70" s="855"/>
      <c r="Q70" s="855"/>
      <c r="R70" s="811"/>
      <c r="S70" s="812"/>
      <c r="T70" s="812"/>
      <c r="U70" s="812"/>
      <c r="V70" s="813"/>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855"/>
      <c r="N71" s="855"/>
      <c r="O71" s="855"/>
      <c r="P71" s="855"/>
      <c r="Q71" s="855"/>
      <c r="R71" s="811"/>
      <c r="S71" s="812"/>
      <c r="T71" s="812"/>
      <c r="U71" s="812"/>
      <c r="V71" s="813"/>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855"/>
      <c r="N72" s="855"/>
      <c r="O72" s="855"/>
      <c r="P72" s="855"/>
      <c r="Q72" s="855"/>
      <c r="R72" s="811"/>
      <c r="S72" s="812"/>
      <c r="T72" s="812"/>
      <c r="U72" s="812"/>
      <c r="V72" s="813"/>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855"/>
      <c r="N73" s="855"/>
      <c r="O73" s="855"/>
      <c r="P73" s="855"/>
      <c r="Q73" s="855"/>
      <c r="R73" s="811"/>
      <c r="S73" s="812"/>
      <c r="T73" s="812"/>
      <c r="U73" s="812"/>
      <c r="V73" s="813"/>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855"/>
      <c r="N74" s="855"/>
      <c r="O74" s="855"/>
      <c r="P74" s="855"/>
      <c r="Q74" s="855"/>
      <c r="R74" s="811"/>
      <c r="S74" s="812"/>
      <c r="T74" s="812"/>
      <c r="U74" s="812"/>
      <c r="V74" s="813"/>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855"/>
      <c r="N75" s="855"/>
      <c r="O75" s="855"/>
      <c r="P75" s="855"/>
      <c r="Q75" s="855"/>
      <c r="R75" s="811"/>
      <c r="S75" s="812"/>
      <c r="T75" s="812"/>
      <c r="U75" s="812"/>
      <c r="V75" s="813"/>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855"/>
      <c r="N76" s="855"/>
      <c r="O76" s="855"/>
      <c r="P76" s="855"/>
      <c r="Q76" s="855"/>
      <c r="R76" s="811"/>
      <c r="S76" s="812"/>
      <c r="T76" s="812"/>
      <c r="U76" s="812"/>
      <c r="V76" s="813"/>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855"/>
      <c r="N77" s="855"/>
      <c r="O77" s="855"/>
      <c r="P77" s="855"/>
      <c r="Q77" s="855"/>
      <c r="R77" s="811"/>
      <c r="S77" s="812"/>
      <c r="T77" s="812"/>
      <c r="U77" s="812"/>
      <c r="V77" s="813"/>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855"/>
      <c r="N78" s="855"/>
      <c r="O78" s="855"/>
      <c r="P78" s="855"/>
      <c r="Q78" s="855"/>
      <c r="R78" s="811"/>
      <c r="S78" s="812"/>
      <c r="T78" s="812"/>
      <c r="U78" s="812"/>
      <c r="V78" s="813"/>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855"/>
      <c r="N79" s="855"/>
      <c r="O79" s="855"/>
      <c r="P79" s="855"/>
      <c r="Q79" s="855"/>
      <c r="R79" s="811"/>
      <c r="S79" s="812"/>
      <c r="T79" s="812"/>
      <c r="U79" s="812"/>
      <c r="V79" s="813"/>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855"/>
      <c r="N80" s="855"/>
      <c r="O80" s="855"/>
      <c r="P80" s="855"/>
      <c r="Q80" s="855"/>
      <c r="R80" s="811"/>
      <c r="S80" s="812"/>
      <c r="T80" s="812"/>
      <c r="U80" s="812"/>
      <c r="V80" s="813"/>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855"/>
      <c r="N81" s="855"/>
      <c r="O81" s="855"/>
      <c r="P81" s="855"/>
      <c r="Q81" s="855"/>
      <c r="R81" s="811"/>
      <c r="S81" s="812"/>
      <c r="T81" s="812"/>
      <c r="U81" s="812"/>
      <c r="V81" s="813"/>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855"/>
      <c r="N82" s="855"/>
      <c r="O82" s="855"/>
      <c r="P82" s="855"/>
      <c r="Q82" s="855"/>
      <c r="R82" s="811"/>
      <c r="S82" s="812"/>
      <c r="T82" s="812"/>
      <c r="U82" s="812"/>
      <c r="V82" s="813"/>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855"/>
      <c r="N83" s="855"/>
      <c r="O83" s="855"/>
      <c r="P83" s="855"/>
      <c r="Q83" s="855"/>
      <c r="R83" s="811"/>
      <c r="S83" s="812"/>
      <c r="T83" s="812"/>
      <c r="U83" s="812"/>
      <c r="V83" s="813"/>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855"/>
      <c r="N84" s="855"/>
      <c r="O84" s="855"/>
      <c r="P84" s="855"/>
      <c r="Q84" s="855"/>
      <c r="R84" s="811"/>
      <c r="S84" s="812"/>
      <c r="T84" s="812"/>
      <c r="U84" s="812"/>
      <c r="V84" s="813"/>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855"/>
      <c r="N85" s="855"/>
      <c r="O85" s="855"/>
      <c r="P85" s="855"/>
      <c r="Q85" s="855"/>
      <c r="R85" s="811"/>
      <c r="S85" s="812"/>
      <c r="T85" s="812"/>
      <c r="U85" s="812"/>
      <c r="V85" s="813"/>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855"/>
      <c r="N86" s="855"/>
      <c r="O86" s="855"/>
      <c r="P86" s="855"/>
      <c r="Q86" s="855"/>
      <c r="R86" s="811"/>
      <c r="S86" s="812"/>
      <c r="T86" s="812"/>
      <c r="U86" s="812"/>
      <c r="V86" s="813"/>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855"/>
      <c r="N87" s="855"/>
      <c r="O87" s="855"/>
      <c r="P87" s="855"/>
      <c r="Q87" s="855"/>
      <c r="R87" s="811"/>
      <c r="S87" s="812"/>
      <c r="T87" s="812"/>
      <c r="U87" s="812"/>
      <c r="V87" s="813"/>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855"/>
      <c r="N88" s="855"/>
      <c r="O88" s="855"/>
      <c r="P88" s="855"/>
      <c r="Q88" s="855"/>
      <c r="R88" s="811"/>
      <c r="S88" s="812"/>
      <c r="T88" s="812"/>
      <c r="U88" s="812"/>
      <c r="V88" s="813"/>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855"/>
      <c r="N89" s="855"/>
      <c r="O89" s="855"/>
      <c r="P89" s="855"/>
      <c r="Q89" s="855"/>
      <c r="R89" s="811"/>
      <c r="S89" s="812"/>
      <c r="T89" s="812"/>
      <c r="U89" s="812"/>
      <c r="V89" s="813"/>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855"/>
      <c r="N90" s="855"/>
      <c r="O90" s="855"/>
      <c r="P90" s="855"/>
      <c r="Q90" s="855"/>
      <c r="R90" s="811"/>
      <c r="S90" s="812"/>
      <c r="T90" s="812"/>
      <c r="U90" s="812"/>
      <c r="V90" s="813"/>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855"/>
      <c r="N91" s="855"/>
      <c r="O91" s="855"/>
      <c r="P91" s="855"/>
      <c r="Q91" s="855"/>
      <c r="R91" s="811"/>
      <c r="S91" s="812"/>
      <c r="T91" s="812"/>
      <c r="U91" s="812"/>
      <c r="V91" s="813"/>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855"/>
      <c r="N92" s="855"/>
      <c r="O92" s="855"/>
      <c r="P92" s="855"/>
      <c r="Q92" s="855"/>
      <c r="R92" s="811"/>
      <c r="S92" s="812"/>
      <c r="T92" s="812"/>
      <c r="U92" s="812"/>
      <c r="V92" s="813"/>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855"/>
      <c r="N93" s="855"/>
      <c r="O93" s="855"/>
      <c r="P93" s="855"/>
      <c r="Q93" s="855"/>
      <c r="R93" s="811"/>
      <c r="S93" s="812"/>
      <c r="T93" s="812"/>
      <c r="U93" s="812"/>
      <c r="V93" s="813"/>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855"/>
      <c r="N94" s="855"/>
      <c r="O94" s="855"/>
      <c r="P94" s="855"/>
      <c r="Q94" s="855"/>
      <c r="R94" s="811"/>
      <c r="S94" s="812"/>
      <c r="T94" s="812"/>
      <c r="U94" s="812"/>
      <c r="V94" s="813"/>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855"/>
      <c r="N95" s="855"/>
      <c r="O95" s="855"/>
      <c r="P95" s="855"/>
      <c r="Q95" s="855"/>
      <c r="R95" s="811"/>
      <c r="S95" s="812"/>
      <c r="T95" s="812"/>
      <c r="U95" s="812"/>
      <c r="V95" s="813"/>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855"/>
      <c r="N96" s="855"/>
      <c r="O96" s="855"/>
      <c r="P96" s="855"/>
      <c r="Q96" s="855"/>
      <c r="R96" s="811"/>
      <c r="S96" s="812"/>
      <c r="T96" s="812"/>
      <c r="U96" s="812"/>
      <c r="V96" s="813"/>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855"/>
      <c r="N97" s="855"/>
      <c r="O97" s="855"/>
      <c r="P97" s="855"/>
      <c r="Q97" s="855"/>
      <c r="R97" s="811"/>
      <c r="S97" s="812"/>
      <c r="T97" s="812"/>
      <c r="U97" s="812"/>
      <c r="V97" s="813"/>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855"/>
      <c r="N98" s="855"/>
      <c r="O98" s="855"/>
      <c r="P98" s="855"/>
      <c r="Q98" s="855"/>
      <c r="R98" s="811"/>
      <c r="S98" s="812"/>
      <c r="T98" s="812"/>
      <c r="U98" s="812"/>
      <c r="V98" s="813"/>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855"/>
      <c r="N99" s="855"/>
      <c r="O99" s="855"/>
      <c r="P99" s="855"/>
      <c r="Q99" s="855"/>
      <c r="R99" s="811"/>
      <c r="S99" s="812"/>
      <c r="T99" s="812"/>
      <c r="U99" s="812"/>
      <c r="V99" s="813"/>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855"/>
      <c r="N100" s="855"/>
      <c r="O100" s="855"/>
      <c r="P100" s="855"/>
      <c r="Q100" s="855"/>
      <c r="R100" s="811"/>
      <c r="S100" s="812"/>
      <c r="T100" s="812"/>
      <c r="U100" s="812"/>
      <c r="V100" s="813"/>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855"/>
      <c r="N101" s="855"/>
      <c r="O101" s="855"/>
      <c r="P101" s="855"/>
      <c r="Q101" s="855"/>
      <c r="R101" s="811"/>
      <c r="S101" s="812"/>
      <c r="T101" s="812"/>
      <c r="U101" s="812"/>
      <c r="V101" s="813"/>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855"/>
      <c r="N102" s="855"/>
      <c r="O102" s="855"/>
      <c r="P102" s="855"/>
      <c r="Q102" s="855"/>
      <c r="R102" s="811"/>
      <c r="S102" s="812"/>
      <c r="T102" s="812"/>
      <c r="U102" s="812"/>
      <c r="V102" s="813"/>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855"/>
      <c r="N103" s="855"/>
      <c r="O103" s="855"/>
      <c r="P103" s="855"/>
      <c r="Q103" s="855"/>
      <c r="R103" s="811"/>
      <c r="S103" s="812"/>
      <c r="T103" s="812"/>
      <c r="U103" s="812"/>
      <c r="V103" s="813"/>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855"/>
      <c r="N104" s="855"/>
      <c r="O104" s="855"/>
      <c r="P104" s="855"/>
      <c r="Q104" s="855"/>
      <c r="R104" s="811"/>
      <c r="S104" s="812"/>
      <c r="T104" s="812"/>
      <c r="U104" s="812"/>
      <c r="V104" s="813"/>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855"/>
      <c r="N105" s="855"/>
      <c r="O105" s="855"/>
      <c r="P105" s="855"/>
      <c r="Q105" s="855"/>
      <c r="R105" s="811"/>
      <c r="S105" s="812"/>
      <c r="T105" s="812"/>
      <c r="U105" s="812"/>
      <c r="V105" s="813"/>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855"/>
      <c r="N106" s="855"/>
      <c r="O106" s="855"/>
      <c r="P106" s="855"/>
      <c r="Q106" s="855"/>
      <c r="R106" s="811"/>
      <c r="S106" s="812"/>
      <c r="T106" s="812"/>
      <c r="U106" s="812"/>
      <c r="V106" s="813"/>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855"/>
      <c r="N107" s="855"/>
      <c r="O107" s="855"/>
      <c r="P107" s="855"/>
      <c r="Q107" s="855"/>
      <c r="R107" s="811"/>
      <c r="S107" s="812"/>
      <c r="T107" s="812"/>
      <c r="U107" s="812"/>
      <c r="V107" s="813"/>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855"/>
      <c r="N108" s="855"/>
      <c r="O108" s="855"/>
      <c r="P108" s="855"/>
      <c r="Q108" s="855"/>
      <c r="R108" s="811"/>
      <c r="S108" s="812"/>
      <c r="T108" s="812"/>
      <c r="U108" s="812"/>
      <c r="V108" s="813"/>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855"/>
      <c r="N109" s="855"/>
      <c r="O109" s="855"/>
      <c r="P109" s="855"/>
      <c r="Q109" s="855"/>
      <c r="R109" s="811"/>
      <c r="S109" s="812"/>
      <c r="T109" s="812"/>
      <c r="U109" s="812"/>
      <c r="V109" s="813"/>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855"/>
      <c r="N110" s="855"/>
      <c r="O110" s="855"/>
      <c r="P110" s="855"/>
      <c r="Q110" s="855"/>
      <c r="R110" s="811"/>
      <c r="S110" s="812"/>
      <c r="T110" s="812"/>
      <c r="U110" s="812"/>
      <c r="V110" s="813"/>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855"/>
      <c r="N111" s="855"/>
      <c r="O111" s="855"/>
      <c r="P111" s="855"/>
      <c r="Q111" s="855"/>
      <c r="R111" s="811"/>
      <c r="S111" s="812"/>
      <c r="T111" s="812"/>
      <c r="U111" s="812"/>
      <c r="V111" s="813"/>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855"/>
      <c r="N112" s="855"/>
      <c r="O112" s="855"/>
      <c r="P112" s="855"/>
      <c r="Q112" s="855"/>
      <c r="R112" s="811"/>
      <c r="S112" s="812"/>
      <c r="T112" s="812"/>
      <c r="U112" s="812"/>
      <c r="V112" s="813"/>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855"/>
      <c r="N113" s="855"/>
      <c r="O113" s="855"/>
      <c r="P113" s="855"/>
      <c r="Q113" s="855"/>
      <c r="R113" s="811"/>
      <c r="S113" s="812"/>
      <c r="T113" s="812"/>
      <c r="U113" s="812"/>
      <c r="V113" s="813"/>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855"/>
      <c r="N114" s="855"/>
      <c r="O114" s="855"/>
      <c r="P114" s="855"/>
      <c r="Q114" s="855"/>
      <c r="R114" s="811"/>
      <c r="S114" s="812"/>
      <c r="T114" s="812"/>
      <c r="U114" s="812"/>
      <c r="V114" s="813"/>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855"/>
      <c r="N115" s="855"/>
      <c r="O115" s="855"/>
      <c r="P115" s="855"/>
      <c r="Q115" s="855"/>
      <c r="R115" s="811"/>
      <c r="S115" s="812"/>
      <c r="T115" s="812"/>
      <c r="U115" s="812"/>
      <c r="V115" s="813"/>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855"/>
      <c r="N116" s="855"/>
      <c r="O116" s="855"/>
      <c r="P116" s="855"/>
      <c r="Q116" s="855"/>
      <c r="R116" s="811"/>
      <c r="S116" s="812"/>
      <c r="T116" s="812"/>
      <c r="U116" s="812"/>
      <c r="V116" s="813"/>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855"/>
      <c r="N117" s="855"/>
      <c r="O117" s="855"/>
      <c r="P117" s="855"/>
      <c r="Q117" s="855"/>
      <c r="R117" s="811"/>
      <c r="S117" s="812"/>
      <c r="T117" s="812"/>
      <c r="U117" s="812"/>
      <c r="V117" s="813"/>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855"/>
      <c r="N118" s="855"/>
      <c r="O118" s="855"/>
      <c r="P118" s="855"/>
      <c r="Q118" s="855"/>
      <c r="R118" s="811"/>
      <c r="S118" s="812"/>
      <c r="T118" s="812"/>
      <c r="U118" s="812"/>
      <c r="V118" s="813"/>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855"/>
      <c r="N119" s="855"/>
      <c r="O119" s="855"/>
      <c r="P119" s="855"/>
      <c r="Q119" s="855"/>
      <c r="R119" s="811"/>
      <c r="S119" s="812"/>
      <c r="T119" s="812"/>
      <c r="U119" s="812"/>
      <c r="V119" s="813"/>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855"/>
      <c r="N120" s="855"/>
      <c r="O120" s="855"/>
      <c r="P120" s="855"/>
      <c r="Q120" s="855"/>
      <c r="R120" s="811"/>
      <c r="S120" s="812"/>
      <c r="T120" s="812"/>
      <c r="U120" s="812"/>
      <c r="V120" s="813"/>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855"/>
      <c r="N121" s="855"/>
      <c r="O121" s="855"/>
      <c r="P121" s="855"/>
      <c r="Q121" s="855"/>
      <c r="R121" s="811"/>
      <c r="S121" s="812"/>
      <c r="T121" s="812"/>
      <c r="U121" s="812"/>
      <c r="V121" s="813"/>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855"/>
      <c r="N122" s="855"/>
      <c r="O122" s="855"/>
      <c r="P122" s="855"/>
      <c r="Q122" s="855"/>
      <c r="R122" s="811"/>
      <c r="S122" s="812"/>
      <c r="T122" s="812"/>
      <c r="U122" s="812"/>
      <c r="V122" s="813"/>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855"/>
      <c r="N123" s="855"/>
      <c r="O123" s="855"/>
      <c r="P123" s="855"/>
      <c r="Q123" s="855"/>
      <c r="R123" s="811"/>
      <c r="S123" s="812"/>
      <c r="T123" s="812"/>
      <c r="U123" s="812"/>
      <c r="V123" s="813"/>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855"/>
      <c r="N124" s="855"/>
      <c r="O124" s="855"/>
      <c r="P124" s="855"/>
      <c r="Q124" s="855"/>
      <c r="R124" s="811"/>
      <c r="S124" s="812"/>
      <c r="T124" s="812"/>
      <c r="U124" s="812"/>
      <c r="V124" s="813"/>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855"/>
      <c r="N125" s="855"/>
      <c r="O125" s="855"/>
      <c r="P125" s="855"/>
      <c r="Q125" s="855"/>
      <c r="R125" s="811"/>
      <c r="S125" s="812"/>
      <c r="T125" s="812"/>
      <c r="U125" s="812"/>
      <c r="V125" s="813"/>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855"/>
      <c r="N126" s="855"/>
      <c r="O126" s="855"/>
      <c r="P126" s="855"/>
      <c r="Q126" s="855"/>
      <c r="R126" s="811"/>
      <c r="S126" s="812"/>
      <c r="T126" s="812"/>
      <c r="U126" s="812"/>
      <c r="V126" s="813"/>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855"/>
      <c r="N127" s="855"/>
      <c r="O127" s="855"/>
      <c r="P127" s="855"/>
      <c r="Q127" s="855"/>
      <c r="R127" s="811"/>
      <c r="S127" s="812"/>
      <c r="T127" s="812"/>
      <c r="U127" s="812"/>
      <c r="V127" s="813"/>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855"/>
      <c r="N128" s="855"/>
      <c r="O128" s="855"/>
      <c r="P128" s="855"/>
      <c r="Q128" s="855"/>
      <c r="R128" s="811"/>
      <c r="S128" s="812"/>
      <c r="T128" s="812"/>
      <c r="U128" s="812"/>
      <c r="V128" s="813"/>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855"/>
      <c r="N129" s="855"/>
      <c r="O129" s="855"/>
      <c r="P129" s="855"/>
      <c r="Q129" s="855"/>
      <c r="R129" s="811"/>
      <c r="S129" s="812"/>
      <c r="T129" s="812"/>
      <c r="U129" s="812"/>
      <c r="V129" s="813"/>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855"/>
      <c r="N130" s="855"/>
      <c r="O130" s="855"/>
      <c r="P130" s="855"/>
      <c r="Q130" s="855"/>
      <c r="R130" s="811"/>
      <c r="S130" s="812"/>
      <c r="T130" s="812"/>
      <c r="U130" s="812"/>
      <c r="V130" s="813"/>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855"/>
      <c r="N131" s="855"/>
      <c r="O131" s="855"/>
      <c r="P131" s="855"/>
      <c r="Q131" s="855"/>
      <c r="R131" s="811"/>
      <c r="S131" s="812"/>
      <c r="T131" s="812"/>
      <c r="U131" s="812"/>
      <c r="V131" s="813"/>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59"/>
      <c r="N132" s="859"/>
      <c r="O132" s="859"/>
      <c r="P132" s="859"/>
      <c r="Q132" s="859"/>
      <c r="R132" s="808"/>
      <c r="S132" s="809"/>
      <c r="T132" s="809"/>
      <c r="U132" s="809"/>
      <c r="V132" s="810"/>
      <c r="W132" s="134"/>
      <c r="X132" s="135"/>
      <c r="Y132" s="135"/>
      <c r="Z132" s="136"/>
      <c r="AA132" s="137"/>
      <c r="AB132" s="108"/>
    </row>
    <row r="133" spans="1:28" ht="4.5" customHeight="1">
      <c r="A133" s="19"/>
    </row>
    <row r="134" spans="1:28" ht="28.5" customHeight="1">
      <c r="B134" s="23"/>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S237"/>
  <sheetViews>
    <sheetView view="pageBreakPreview" zoomScaleNormal="120" zoomScaleSheetLayoutView="10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1023" t="s">
        <v>97</v>
      </c>
      <c r="Z1" s="1023"/>
      <c r="AA1" s="1023"/>
      <c r="AB1" s="1023"/>
      <c r="AC1" s="1023" t="str">
        <f>IF(基本情報入力シート!C11="","",基本情報入力シート!C11)</f>
        <v/>
      </c>
      <c r="AD1" s="1023"/>
      <c r="AE1" s="1023"/>
      <c r="AF1" s="1023"/>
      <c r="AG1" s="1023"/>
      <c r="AH1" s="1023"/>
      <c r="AI1" s="1023"/>
      <c r="AJ1" s="102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32" t="s">
        <v>367</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033">
        <v>4</v>
      </c>
      <c r="W4" s="1033"/>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1108" t="s">
        <v>142</v>
      </c>
      <c r="B8" s="1109"/>
      <c r="C8" s="1109"/>
      <c r="D8" s="1109"/>
      <c r="E8" s="1109"/>
      <c r="F8" s="1110"/>
      <c r="G8" s="1111" t="str">
        <f>IF(基本情報入力シート!M15="","",基本情報入力シート!M15)</f>
        <v/>
      </c>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2"/>
    </row>
    <row r="9" spans="1:46" s="157" customFormat="1" ht="25.5" customHeight="1">
      <c r="A9" s="1132" t="s">
        <v>141</v>
      </c>
      <c r="B9" s="1133"/>
      <c r="C9" s="1133"/>
      <c r="D9" s="1133"/>
      <c r="E9" s="1133"/>
      <c r="F9" s="1134"/>
      <c r="G9" s="1113" t="str">
        <f>IF(基本情報入力シート!M16="","",基本情報入力シート!M16)</f>
        <v/>
      </c>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4"/>
    </row>
    <row r="10" spans="1:46" s="157" customFormat="1" ht="12.75" customHeight="1">
      <c r="A10" s="1122" t="s">
        <v>145</v>
      </c>
      <c r="B10" s="1123"/>
      <c r="C10" s="1123"/>
      <c r="D10" s="1123"/>
      <c r="E10" s="1123"/>
      <c r="F10" s="1124"/>
      <c r="G10" s="158" t="s">
        <v>8</v>
      </c>
      <c r="H10" s="1135" t="str">
        <f>IF(基本情報入力シート!AC17="－","",基本情報入力シート!AC17)</f>
        <v/>
      </c>
      <c r="I10" s="1135"/>
      <c r="J10" s="1135"/>
      <c r="K10" s="1135"/>
      <c r="L10" s="1135"/>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1125"/>
      <c r="B11" s="1126"/>
      <c r="C11" s="1126"/>
      <c r="D11" s="1126"/>
      <c r="E11" s="1126"/>
      <c r="F11" s="1127"/>
      <c r="G11" s="1118" t="str">
        <f>IF(基本情報入力シート!M18="","",基本情報入力シート!M18)</f>
        <v/>
      </c>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46" s="157" customFormat="1" ht="16.5" customHeight="1">
      <c r="A12" s="1125"/>
      <c r="B12" s="1126"/>
      <c r="C12" s="1126"/>
      <c r="D12" s="1126"/>
      <c r="E12" s="1126"/>
      <c r="F12" s="1127"/>
      <c r="G12" s="1121" t="str">
        <f>IF(基本情報入力シート!M19="","",基本情報入力シート!M19)</f>
        <v/>
      </c>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7"/>
    </row>
    <row r="13" spans="1:46" s="157" customFormat="1" ht="12">
      <c r="A13" s="1128" t="s">
        <v>142</v>
      </c>
      <c r="B13" s="1129"/>
      <c r="C13" s="1129"/>
      <c r="D13" s="1129"/>
      <c r="E13" s="1129"/>
      <c r="F13" s="1130"/>
      <c r="G13" s="1111" t="str">
        <f>IF(基本情報入力シート!M22="","",基本情報入力シート!M22)</f>
        <v/>
      </c>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c r="AG13" s="1111"/>
      <c r="AH13" s="1111"/>
      <c r="AI13" s="1111"/>
      <c r="AJ13" s="1112"/>
    </row>
    <row r="14" spans="1:46" s="157" customFormat="1" ht="25.5" customHeight="1">
      <c r="A14" s="1125" t="s">
        <v>140</v>
      </c>
      <c r="B14" s="1126"/>
      <c r="C14" s="1126"/>
      <c r="D14" s="1126"/>
      <c r="E14" s="1126"/>
      <c r="F14" s="1127"/>
      <c r="G14" s="1116" t="str">
        <f>IF(基本情報入力シート!M23="","",基本情報入力シート!M23)</f>
        <v/>
      </c>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row>
    <row r="15" spans="1:46" s="157" customFormat="1" ht="15" customHeight="1">
      <c r="A15" s="1023" t="s">
        <v>144</v>
      </c>
      <c r="B15" s="1023"/>
      <c r="C15" s="1023"/>
      <c r="D15" s="1023"/>
      <c r="E15" s="1023"/>
      <c r="F15" s="1023"/>
      <c r="G15" s="1131" t="s">
        <v>0</v>
      </c>
      <c r="H15" s="1023"/>
      <c r="I15" s="1023"/>
      <c r="J15" s="1023"/>
      <c r="K15" s="909" t="str">
        <f>IF(基本情報入力シート!M24="","",基本情報入力シート!M24)</f>
        <v/>
      </c>
      <c r="L15" s="909"/>
      <c r="M15" s="909"/>
      <c r="N15" s="909"/>
      <c r="O15" s="909"/>
      <c r="P15" s="1023" t="s">
        <v>1</v>
      </c>
      <c r="Q15" s="1023"/>
      <c r="R15" s="1023"/>
      <c r="S15" s="1023"/>
      <c r="T15" s="909" t="str">
        <f>IF(基本情報入力シート!M25="","",基本情報入力シート!M25)</f>
        <v/>
      </c>
      <c r="U15" s="909"/>
      <c r="V15" s="909"/>
      <c r="W15" s="909"/>
      <c r="X15" s="909"/>
      <c r="Y15" s="1023" t="s">
        <v>143</v>
      </c>
      <c r="Z15" s="1023"/>
      <c r="AA15" s="1023"/>
      <c r="AB15" s="1023"/>
      <c r="AC15" s="1115" t="str">
        <f>IF(基本情報入力シート!M26="","",基本情報入力シート!M26)</f>
        <v/>
      </c>
      <c r="AD15" s="1115"/>
      <c r="AE15" s="1115"/>
      <c r="AF15" s="1115"/>
      <c r="AG15" s="1115"/>
      <c r="AH15" s="1115"/>
      <c r="AI15" s="1115"/>
      <c r="AJ15" s="1115"/>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1136" t="s">
        <v>471</v>
      </c>
      <c r="C20" s="1072"/>
      <c r="D20" s="1072"/>
      <c r="E20" s="1072"/>
      <c r="F20" s="1072"/>
      <c r="G20" s="1072"/>
      <c r="H20" s="1072"/>
      <c r="I20" s="1072"/>
      <c r="J20" s="1072"/>
      <c r="K20" s="1072"/>
      <c r="L20" s="1136"/>
      <c r="M20" s="1072"/>
      <c r="N20" s="1072"/>
      <c r="O20" s="1072"/>
      <c r="P20" s="1072"/>
      <c r="Q20" s="1072"/>
      <c r="R20" s="1072"/>
      <c r="S20" s="1072"/>
      <c r="T20" s="1072"/>
      <c r="U20" s="1072"/>
      <c r="V20" s="1072"/>
      <c r="W20" s="1136"/>
      <c r="X20" s="1072"/>
      <c r="Y20" s="1072"/>
      <c r="Z20" s="1072"/>
      <c r="AA20" s="1072"/>
      <c r="AB20" s="1072"/>
      <c r="AC20" s="1072"/>
      <c r="AD20" s="1072"/>
      <c r="AE20" s="1072"/>
      <c r="AF20" s="1072"/>
      <c r="AG20" s="1072"/>
      <c r="AH20" s="1072"/>
      <c r="AI20" s="1072"/>
      <c r="AJ20" s="1072"/>
      <c r="AK20" s="1072"/>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913" t="s">
        <v>425</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013"/>
      <c r="B27" s="1014"/>
      <c r="C27" s="1014"/>
      <c r="D27" s="1014"/>
      <c r="E27" s="1014"/>
      <c r="F27" s="1014"/>
      <c r="G27" s="1014"/>
      <c r="H27" s="1014"/>
      <c r="I27" s="1014"/>
      <c r="J27" s="1014"/>
      <c r="K27" s="1014"/>
      <c r="L27" s="1014"/>
      <c r="M27" s="1014"/>
      <c r="N27" s="1014"/>
      <c r="O27" s="1015"/>
      <c r="P27" s="1087" t="s">
        <v>372</v>
      </c>
      <c r="Q27" s="1088"/>
      <c r="R27" s="1088"/>
      <c r="S27" s="1088"/>
      <c r="T27" s="1088"/>
      <c r="U27" s="1089"/>
      <c r="V27" s="196" t="str">
        <f>IF(P28="","",IF(P29="","",IF(P29&gt;P28,"○","☓")))</f>
        <v/>
      </c>
      <c r="W27" s="1090" t="s">
        <v>373</v>
      </c>
      <c r="X27" s="1088"/>
      <c r="Y27" s="1088"/>
      <c r="Z27" s="1088"/>
      <c r="AA27" s="1088"/>
      <c r="AB27" s="1089"/>
      <c r="AC27" s="196" t="str">
        <f>IF(W28="","",IF(W29="","",IF(W29&gt;W28,"○","☓")))</f>
        <v/>
      </c>
      <c r="AD27" s="1090" t="s">
        <v>365</v>
      </c>
      <c r="AE27" s="1088"/>
      <c r="AF27" s="1088"/>
      <c r="AG27" s="1088"/>
      <c r="AH27" s="1088"/>
      <c r="AI27" s="1089"/>
      <c r="AJ27" s="196" t="str">
        <f>IF(AD28="","",IF(AD29="","",IF(AD29&gt;AD28,"○","☓")))</f>
        <v/>
      </c>
      <c r="AK27" s="1159" t="s">
        <v>527</v>
      </c>
      <c r="AL27" s="1160"/>
    </row>
    <row r="28" spans="1:47">
      <c r="A28" s="197" t="s">
        <v>10</v>
      </c>
      <c r="B28" s="1091" t="s">
        <v>369</v>
      </c>
      <c r="C28" s="1091"/>
      <c r="D28" s="1021">
        <f>IF(V4=0,"",V4)</f>
        <v>4</v>
      </c>
      <c r="E28" s="1021"/>
      <c r="F28" s="198" t="s">
        <v>371</v>
      </c>
      <c r="G28" s="199"/>
      <c r="H28" s="199"/>
      <c r="I28" s="199"/>
      <c r="J28" s="199"/>
      <c r="K28" s="199"/>
      <c r="L28" s="199"/>
      <c r="M28" s="199"/>
      <c r="N28" s="199"/>
      <c r="O28" s="200"/>
      <c r="P28" s="959" t="str">
        <f>IF('別紙様式2-2 個表_処遇'!O5="","",'別紙様式2-2 個表_処遇'!O5)</f>
        <v/>
      </c>
      <c r="Q28" s="960"/>
      <c r="R28" s="960"/>
      <c r="S28" s="960"/>
      <c r="T28" s="960"/>
      <c r="U28" s="960"/>
      <c r="V28" s="201" t="s">
        <v>2</v>
      </c>
      <c r="W28" s="961" t="str">
        <f>IF('別紙様式2-3 個表_特定'!O5="","",'別紙様式2-3 個表_特定'!O5)</f>
        <v/>
      </c>
      <c r="X28" s="962"/>
      <c r="Y28" s="962"/>
      <c r="Z28" s="962"/>
      <c r="AA28" s="962"/>
      <c r="AB28" s="962"/>
      <c r="AC28" s="201" t="s">
        <v>2</v>
      </c>
      <c r="AD28" s="961" t="str">
        <f>IF('別紙様式2-4 個表_ベースアップ'!O5="","",'別紙様式2-4 個表_ベースアップ'!O5)</f>
        <v/>
      </c>
      <c r="AE28" s="962"/>
      <c r="AF28" s="962"/>
      <c r="AG28" s="962"/>
      <c r="AH28" s="962"/>
      <c r="AI28" s="962"/>
      <c r="AJ28" s="202" t="s">
        <v>2</v>
      </c>
      <c r="AL28" s="162"/>
    </row>
    <row r="29" spans="1:47" ht="22.5" customHeight="1">
      <c r="A29" s="203" t="s">
        <v>11</v>
      </c>
      <c r="B29" s="1016" t="s">
        <v>380</v>
      </c>
      <c r="C29" s="1017"/>
      <c r="D29" s="1017"/>
      <c r="E29" s="1017"/>
      <c r="F29" s="1017"/>
      <c r="G29" s="1017"/>
      <c r="H29" s="1017"/>
      <c r="I29" s="1017"/>
      <c r="J29" s="1017"/>
      <c r="K29" s="1017"/>
      <c r="L29" s="1017"/>
      <c r="M29" s="1017"/>
      <c r="N29" s="1017"/>
      <c r="O29" s="1018"/>
      <c r="P29" s="1019" t="str">
        <f>IFERROR(P30-P31,"")</f>
        <v/>
      </c>
      <c r="Q29" s="1020"/>
      <c r="R29" s="1020"/>
      <c r="S29" s="1020"/>
      <c r="T29" s="1020"/>
      <c r="U29" s="1020"/>
      <c r="V29" s="204" t="s">
        <v>2</v>
      </c>
      <c r="W29" s="946" t="str">
        <f>IFERROR(W30-W31,"")</f>
        <v/>
      </c>
      <c r="X29" s="947"/>
      <c r="Y29" s="947"/>
      <c r="Z29" s="947"/>
      <c r="AA29" s="947"/>
      <c r="AB29" s="947"/>
      <c r="AC29" s="204" t="s">
        <v>2</v>
      </c>
      <c r="AD29" s="946" t="str">
        <f>IFERROR(AD30-AD31,"")</f>
        <v/>
      </c>
      <c r="AE29" s="947"/>
      <c r="AF29" s="947"/>
      <c r="AG29" s="947"/>
      <c r="AH29" s="947"/>
      <c r="AI29" s="947"/>
      <c r="AJ29" s="205" t="s">
        <v>2</v>
      </c>
    </row>
    <row r="30" spans="1:47" ht="22.5" customHeight="1">
      <c r="A30" s="206"/>
      <c r="B30" s="948" t="s">
        <v>415</v>
      </c>
      <c r="C30" s="949"/>
      <c r="D30" s="949"/>
      <c r="E30" s="949"/>
      <c r="F30" s="949"/>
      <c r="G30" s="949"/>
      <c r="H30" s="949"/>
      <c r="I30" s="949"/>
      <c r="J30" s="949"/>
      <c r="K30" s="949"/>
      <c r="L30" s="949"/>
      <c r="M30" s="949"/>
      <c r="N30" s="949"/>
      <c r="O30" s="950"/>
      <c r="P30" s="951"/>
      <c r="Q30" s="952"/>
      <c r="R30" s="952"/>
      <c r="S30" s="952"/>
      <c r="T30" s="952"/>
      <c r="U30" s="952"/>
      <c r="V30" s="207" t="s">
        <v>2</v>
      </c>
      <c r="W30" s="953"/>
      <c r="X30" s="954"/>
      <c r="Y30" s="954"/>
      <c r="Z30" s="954"/>
      <c r="AA30" s="954"/>
      <c r="AB30" s="954"/>
      <c r="AC30" s="207" t="s">
        <v>2</v>
      </c>
      <c r="AD30" s="955"/>
      <c r="AE30" s="956"/>
      <c r="AF30" s="956"/>
      <c r="AG30" s="956"/>
      <c r="AH30" s="956"/>
      <c r="AI30" s="956"/>
      <c r="AJ30" s="208" t="s">
        <v>2</v>
      </c>
    </row>
    <row r="31" spans="1:47" ht="33.75" customHeight="1">
      <c r="A31" s="206"/>
      <c r="B31" s="948" t="s">
        <v>389</v>
      </c>
      <c r="C31" s="957"/>
      <c r="D31" s="957"/>
      <c r="E31" s="957"/>
      <c r="F31" s="957"/>
      <c r="G31" s="957"/>
      <c r="H31" s="957"/>
      <c r="I31" s="957"/>
      <c r="J31" s="957"/>
      <c r="K31" s="957"/>
      <c r="L31" s="957"/>
      <c r="M31" s="957"/>
      <c r="N31" s="957"/>
      <c r="O31" s="958"/>
      <c r="P31" s="959" t="str">
        <f>IF((P32-P33-P34-P35-P36)=0,"",(P32-P33-P34-P35-P36))</f>
        <v/>
      </c>
      <c r="Q31" s="960"/>
      <c r="R31" s="960"/>
      <c r="S31" s="960"/>
      <c r="T31" s="960"/>
      <c r="U31" s="960"/>
      <c r="V31" s="209" t="s">
        <v>2</v>
      </c>
      <c r="W31" s="961" t="str">
        <f>IF((W32-W33-W34-W35-W36)=0,"",(W32-W33-W34-W35-W36))</f>
        <v/>
      </c>
      <c r="X31" s="962"/>
      <c r="Y31" s="962"/>
      <c r="Z31" s="962"/>
      <c r="AA31" s="962"/>
      <c r="AB31" s="962"/>
      <c r="AC31" s="209" t="s">
        <v>2</v>
      </c>
      <c r="AD31" s="961" t="str">
        <f>IF((AD32-AD33-AD34-AD35-AD36)=0,"",(AD32-AD33-AD34-AD35-AD36))</f>
        <v/>
      </c>
      <c r="AE31" s="962"/>
      <c r="AF31" s="962"/>
      <c r="AG31" s="962"/>
      <c r="AH31" s="962"/>
      <c r="AI31" s="962"/>
      <c r="AJ31" s="210" t="s">
        <v>2</v>
      </c>
    </row>
    <row r="32" spans="1:47" ht="15" customHeight="1">
      <c r="A32" s="206"/>
      <c r="B32" s="963"/>
      <c r="C32" s="211" t="s">
        <v>366</v>
      </c>
      <c r="D32" s="212"/>
      <c r="E32" s="212"/>
      <c r="F32" s="212"/>
      <c r="G32" s="212"/>
      <c r="H32" s="212"/>
      <c r="I32" s="212"/>
      <c r="J32" s="212"/>
      <c r="K32" s="212"/>
      <c r="L32" s="212"/>
      <c r="M32" s="212"/>
      <c r="N32" s="212"/>
      <c r="O32" s="213"/>
      <c r="P32" s="916"/>
      <c r="Q32" s="917"/>
      <c r="R32" s="917"/>
      <c r="S32" s="917"/>
      <c r="T32" s="917"/>
      <c r="U32" s="917"/>
      <c r="V32" s="214" t="s">
        <v>2</v>
      </c>
      <c r="W32" s="918"/>
      <c r="X32" s="919"/>
      <c r="Y32" s="919"/>
      <c r="Z32" s="919"/>
      <c r="AA32" s="919"/>
      <c r="AB32" s="919"/>
      <c r="AC32" s="214" t="s">
        <v>2</v>
      </c>
      <c r="AD32" s="920"/>
      <c r="AE32" s="921"/>
      <c r="AF32" s="921"/>
      <c r="AG32" s="921"/>
      <c r="AH32" s="921"/>
      <c r="AI32" s="921"/>
      <c r="AJ32" s="215" t="s">
        <v>2</v>
      </c>
      <c r="AL32" s="162"/>
    </row>
    <row r="33" spans="1:38" ht="15" customHeight="1">
      <c r="A33" s="206"/>
      <c r="B33" s="963"/>
      <c r="C33" s="216" t="s">
        <v>377</v>
      </c>
      <c r="D33" s="217"/>
      <c r="E33" s="217"/>
      <c r="F33" s="217"/>
      <c r="G33" s="217"/>
      <c r="H33" s="217"/>
      <c r="I33" s="217"/>
      <c r="J33" s="217"/>
      <c r="K33" s="217"/>
      <c r="L33" s="217"/>
      <c r="M33" s="217"/>
      <c r="N33" s="217"/>
      <c r="O33" s="218"/>
      <c r="P33" s="916"/>
      <c r="Q33" s="917"/>
      <c r="R33" s="917"/>
      <c r="S33" s="917"/>
      <c r="T33" s="917"/>
      <c r="U33" s="917"/>
      <c r="V33" s="214" t="s">
        <v>2</v>
      </c>
      <c r="W33" s="918"/>
      <c r="X33" s="919"/>
      <c r="Y33" s="919"/>
      <c r="Z33" s="919"/>
      <c r="AA33" s="919"/>
      <c r="AB33" s="919"/>
      <c r="AC33" s="214" t="s">
        <v>2</v>
      </c>
      <c r="AD33" s="920"/>
      <c r="AE33" s="921"/>
      <c r="AF33" s="921"/>
      <c r="AG33" s="921"/>
      <c r="AH33" s="921"/>
      <c r="AI33" s="921"/>
      <c r="AJ33" s="215" t="s">
        <v>2</v>
      </c>
      <c r="AL33" s="162"/>
    </row>
    <row r="34" spans="1:38" ht="15" customHeight="1">
      <c r="A34" s="206"/>
      <c r="B34" s="963"/>
      <c r="C34" s="211" t="s">
        <v>379</v>
      </c>
      <c r="D34" s="212"/>
      <c r="E34" s="212"/>
      <c r="F34" s="212"/>
      <c r="G34" s="212"/>
      <c r="H34" s="212"/>
      <c r="I34" s="212"/>
      <c r="J34" s="212"/>
      <c r="K34" s="212"/>
      <c r="L34" s="212"/>
      <c r="M34" s="212"/>
      <c r="N34" s="212"/>
      <c r="O34" s="213"/>
      <c r="P34" s="916"/>
      <c r="Q34" s="917"/>
      <c r="R34" s="917"/>
      <c r="S34" s="917"/>
      <c r="T34" s="917"/>
      <c r="U34" s="917"/>
      <c r="V34" s="214" t="s">
        <v>2</v>
      </c>
      <c r="W34" s="918"/>
      <c r="X34" s="919"/>
      <c r="Y34" s="919"/>
      <c r="Z34" s="919"/>
      <c r="AA34" s="919"/>
      <c r="AB34" s="919"/>
      <c r="AC34" s="214" t="s">
        <v>2</v>
      </c>
      <c r="AD34" s="920"/>
      <c r="AE34" s="921"/>
      <c r="AF34" s="921"/>
      <c r="AG34" s="921"/>
      <c r="AH34" s="921"/>
      <c r="AI34" s="921"/>
      <c r="AJ34" s="215" t="s">
        <v>2</v>
      </c>
      <c r="AL34" s="162"/>
    </row>
    <row r="35" spans="1:38" ht="22.5" customHeight="1">
      <c r="A35" s="206"/>
      <c r="B35" s="963"/>
      <c r="C35" s="922" t="s">
        <v>378</v>
      </c>
      <c r="D35" s="923"/>
      <c r="E35" s="923"/>
      <c r="F35" s="923"/>
      <c r="G35" s="923"/>
      <c r="H35" s="923"/>
      <c r="I35" s="923"/>
      <c r="J35" s="923"/>
      <c r="K35" s="923"/>
      <c r="L35" s="923"/>
      <c r="M35" s="923"/>
      <c r="N35" s="923"/>
      <c r="O35" s="924"/>
      <c r="P35" s="916"/>
      <c r="Q35" s="917"/>
      <c r="R35" s="917"/>
      <c r="S35" s="917"/>
      <c r="T35" s="917"/>
      <c r="U35" s="917"/>
      <c r="V35" s="214" t="s">
        <v>2</v>
      </c>
      <c r="W35" s="918"/>
      <c r="X35" s="919"/>
      <c r="Y35" s="919"/>
      <c r="Z35" s="919"/>
      <c r="AA35" s="919"/>
      <c r="AB35" s="919"/>
      <c r="AC35" s="214" t="s">
        <v>2</v>
      </c>
      <c r="AD35" s="920"/>
      <c r="AE35" s="921"/>
      <c r="AF35" s="921"/>
      <c r="AG35" s="921"/>
      <c r="AH35" s="921"/>
      <c r="AI35" s="921"/>
      <c r="AJ35" s="215" t="s">
        <v>2</v>
      </c>
      <c r="AL35" s="162"/>
    </row>
    <row r="36" spans="1:38" ht="24.75" customHeight="1">
      <c r="A36" s="219"/>
      <c r="B36" s="964"/>
      <c r="C36" s="925" t="s">
        <v>370</v>
      </c>
      <c r="D36" s="926"/>
      <c r="E36" s="926"/>
      <c r="F36" s="926"/>
      <c r="G36" s="926"/>
      <c r="H36" s="926"/>
      <c r="I36" s="926"/>
      <c r="J36" s="926"/>
      <c r="K36" s="926"/>
      <c r="L36" s="926"/>
      <c r="M36" s="927"/>
      <c r="N36" s="927"/>
      <c r="O36" s="928"/>
      <c r="P36" s="929"/>
      <c r="Q36" s="930"/>
      <c r="R36" s="930"/>
      <c r="S36" s="930"/>
      <c r="T36" s="930"/>
      <c r="U36" s="930"/>
      <c r="V36" s="220" t="s">
        <v>2</v>
      </c>
      <c r="W36" s="931"/>
      <c r="X36" s="932"/>
      <c r="Y36" s="932"/>
      <c r="Z36" s="932"/>
      <c r="AA36" s="932"/>
      <c r="AB36" s="932"/>
      <c r="AC36" s="220" t="s">
        <v>2</v>
      </c>
      <c r="AD36" s="933"/>
      <c r="AE36" s="934"/>
      <c r="AF36" s="934"/>
      <c r="AG36" s="934"/>
      <c r="AH36" s="934"/>
      <c r="AI36" s="934"/>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912" t="s">
        <v>390</v>
      </c>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row>
    <row r="40" spans="1:38" ht="22.5" customHeight="1">
      <c r="A40" s="227" t="s">
        <v>91</v>
      </c>
      <c r="B40" s="912" t="s">
        <v>472</v>
      </c>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row>
    <row r="41" spans="1:38" ht="22.5" customHeight="1">
      <c r="A41" s="227" t="s">
        <v>91</v>
      </c>
      <c r="B41" s="912" t="s">
        <v>479</v>
      </c>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row>
    <row r="42" spans="1:38" ht="13.5" customHeight="1">
      <c r="A42" s="227" t="s">
        <v>91</v>
      </c>
      <c r="B42" s="912" t="s">
        <v>437</v>
      </c>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row>
    <row r="43" spans="1:38" ht="13.5" customHeight="1">
      <c r="A43" s="227" t="s">
        <v>91</v>
      </c>
      <c r="B43" s="912" t="s">
        <v>391</v>
      </c>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row>
    <row r="44" spans="1:38" ht="33.75" customHeight="1">
      <c r="A44" s="227" t="s">
        <v>91</v>
      </c>
      <c r="B44" s="913" t="s">
        <v>440</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c r="AE44" s="912"/>
      <c r="AF44" s="912"/>
      <c r="AG44" s="912"/>
      <c r="AH44" s="912"/>
      <c r="AI44" s="912"/>
      <c r="AJ44" s="912"/>
      <c r="AK44" s="912"/>
    </row>
    <row r="45" spans="1:38" ht="13.5" customHeight="1">
      <c r="A45" s="227" t="s">
        <v>91</v>
      </c>
      <c r="B45" s="912" t="s">
        <v>478</v>
      </c>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913" t="s">
        <v>476</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row>
    <row r="48" spans="1:38" ht="22.5" customHeight="1">
      <c r="A48" s="227" t="s">
        <v>91</v>
      </c>
      <c r="B48" s="912" t="s">
        <v>436</v>
      </c>
      <c r="C48" s="912"/>
      <c r="D48" s="912"/>
      <c r="E48" s="912"/>
      <c r="F48" s="912"/>
      <c r="G48" s="912"/>
      <c r="H48" s="912"/>
      <c r="I48" s="912"/>
      <c r="J48" s="912"/>
      <c r="K48" s="912"/>
      <c r="L48" s="912"/>
      <c r="M48" s="912"/>
      <c r="N48" s="912"/>
      <c r="O48" s="912"/>
      <c r="P48" s="912"/>
      <c r="Q48" s="912"/>
      <c r="R48" s="912"/>
      <c r="S48" s="912"/>
      <c r="T48" s="912"/>
      <c r="U48" s="912"/>
      <c r="V48" s="912"/>
      <c r="W48" s="912"/>
      <c r="X48" s="912"/>
      <c r="Y48" s="912"/>
      <c r="Z48" s="912"/>
      <c r="AA48" s="912"/>
      <c r="AB48" s="912"/>
      <c r="AC48" s="912"/>
      <c r="AD48" s="912"/>
      <c r="AE48" s="912"/>
      <c r="AF48" s="912"/>
      <c r="AG48" s="912"/>
      <c r="AH48" s="912"/>
      <c r="AI48" s="912"/>
      <c r="AJ48" s="912"/>
      <c r="AK48" s="91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915" t="s">
        <v>473</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IF($AO$19="FALSE","〇",IF(OR($Q$103="",$T$103="",$AA$103="",$AD$103=""),"×",IF(AND($Q$103=$V$4,$AH$103&lt;=6,$AH$103&gt;=1),"〇",IF(AND($Q$103=$V$4+1,$AH$103&lt;=3,$AH$103&gt;=1),"△","×"))))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1200"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c r="AF54" s="1200"/>
      <c r="AG54" s="1200"/>
      <c r="AH54" s="1200"/>
      <c r="AI54" s="1200"/>
      <c r="AJ54" s="1200"/>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909" t="s">
        <v>418</v>
      </c>
      <c r="B57" s="909"/>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t="s">
        <v>383</v>
      </c>
      <c r="AC57" s="909"/>
      <c r="AD57" s="909"/>
      <c r="AE57" s="909"/>
      <c r="AF57" s="909"/>
      <c r="AG57" s="909"/>
      <c r="AH57" s="909"/>
      <c r="AI57" s="909"/>
      <c r="AJ57" s="909"/>
      <c r="AK57" s="909"/>
      <c r="AL57" s="144"/>
      <c r="AU57" s="186"/>
    </row>
    <row r="58" spans="1:71" ht="17.25" customHeight="1" thickBot="1">
      <c r="A58" s="909" t="s">
        <v>417</v>
      </c>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t="s">
        <v>382</v>
      </c>
      <c r="AC58" s="909"/>
      <c r="AD58" s="909"/>
      <c r="AE58" s="909"/>
      <c r="AF58" s="909"/>
      <c r="AG58" s="909"/>
      <c r="AH58" s="909"/>
      <c r="AI58" s="909"/>
      <c r="AJ58" s="909"/>
      <c r="AK58" s="909"/>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908"/>
      <c r="R59" s="908"/>
      <c r="S59" s="241" t="s">
        <v>12</v>
      </c>
      <c r="T59" s="908"/>
      <c r="U59" s="908"/>
      <c r="V59" s="241" t="s">
        <v>13</v>
      </c>
      <c r="W59" s="911" t="s">
        <v>14</v>
      </c>
      <c r="X59" s="911"/>
      <c r="Y59" s="241" t="s">
        <v>33</v>
      </c>
      <c r="Z59" s="241"/>
      <c r="AA59" s="908"/>
      <c r="AB59" s="908"/>
      <c r="AC59" s="241" t="s">
        <v>12</v>
      </c>
      <c r="AD59" s="908"/>
      <c r="AE59" s="908"/>
      <c r="AF59" s="241" t="s">
        <v>13</v>
      </c>
      <c r="AG59" s="241" t="s">
        <v>162</v>
      </c>
      <c r="AH59" s="241" t="str">
        <f>IF(Q59&gt;=1,(AA59*12+AD59)-(Q59*12+T59)+1,"")</f>
        <v/>
      </c>
      <c r="AI59" s="911" t="s">
        <v>163</v>
      </c>
      <c r="AJ59" s="911"/>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910" t="s">
        <v>467</v>
      </c>
      <c r="B63" s="909"/>
      <c r="C63" s="909"/>
      <c r="D63" s="90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t="s">
        <v>419</v>
      </c>
      <c r="AC63" s="909"/>
      <c r="AD63" s="909"/>
      <c r="AE63" s="909"/>
      <c r="AF63" s="909"/>
      <c r="AG63" s="909"/>
      <c r="AH63" s="909"/>
      <c r="AI63" s="909"/>
      <c r="AJ63" s="909"/>
      <c r="AK63" s="909"/>
      <c r="AL63" s="144"/>
      <c r="AU63" s="186"/>
    </row>
    <row r="64" spans="1:71" ht="17.25" customHeight="1">
      <c r="A64" s="909" t="s">
        <v>421</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t="s">
        <v>384</v>
      </c>
      <c r="AC64" s="909"/>
      <c r="AD64" s="909"/>
      <c r="AE64" s="909"/>
      <c r="AF64" s="909"/>
      <c r="AG64" s="909"/>
      <c r="AH64" s="909"/>
      <c r="AI64" s="909"/>
      <c r="AJ64" s="909"/>
      <c r="AK64" s="909"/>
      <c r="AL64" s="144"/>
      <c r="AU64" s="186"/>
    </row>
    <row r="65" spans="1:52" ht="27.75" customHeight="1">
      <c r="A65" s="910" t="s">
        <v>422</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09" t="s">
        <v>420</v>
      </c>
      <c r="AC65" s="909"/>
      <c r="AD65" s="909"/>
      <c r="AE65" s="909"/>
      <c r="AF65" s="909"/>
      <c r="AG65" s="909"/>
      <c r="AH65" s="909"/>
      <c r="AI65" s="909"/>
      <c r="AJ65" s="909"/>
      <c r="AK65" s="909"/>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034" t="s">
        <v>120</v>
      </c>
      <c r="T66" s="1035"/>
      <c r="U66" s="1035"/>
      <c r="V66" s="1035"/>
      <c r="W66" s="1035"/>
      <c r="X66" s="1036"/>
      <c r="Y66" s="1026" t="s">
        <v>249</v>
      </c>
      <c r="Z66" s="1027"/>
      <c r="AA66" s="1027"/>
      <c r="AB66" s="1027"/>
      <c r="AC66" s="1027"/>
      <c r="AD66" s="1028"/>
      <c r="AE66" s="1026" t="s">
        <v>121</v>
      </c>
      <c r="AF66" s="1027"/>
      <c r="AG66" s="1027"/>
      <c r="AH66" s="1027"/>
      <c r="AI66" s="1027"/>
      <c r="AJ66" s="1028"/>
      <c r="AL66" s="251"/>
      <c r="AM66" s="252" t="s">
        <v>459</v>
      </c>
      <c r="AU66" s="186"/>
    </row>
    <row r="67" spans="1:52" ht="22.5" customHeight="1" thickBot="1">
      <c r="A67" s="1022"/>
      <c r="B67" s="994" t="s">
        <v>265</v>
      </c>
      <c r="C67" s="995"/>
      <c r="D67" s="995"/>
      <c r="E67" s="995"/>
      <c r="F67" s="995"/>
      <c r="G67" s="995"/>
      <c r="H67" s="995"/>
      <c r="I67" s="995"/>
      <c r="J67" s="995"/>
      <c r="K67" s="995"/>
      <c r="L67" s="995"/>
      <c r="M67" s="995"/>
      <c r="N67" s="995"/>
      <c r="O67" s="995"/>
      <c r="P67" s="995"/>
      <c r="Q67" s="995"/>
      <c r="R67" s="996"/>
      <c r="S67" s="1029"/>
      <c r="T67" s="1030"/>
      <c r="U67" s="1030"/>
      <c r="V67" s="1030"/>
      <c r="W67" s="1031"/>
      <c r="X67" s="253" t="s">
        <v>219</v>
      </c>
      <c r="Y67" s="1029"/>
      <c r="Z67" s="1030"/>
      <c r="AA67" s="1030"/>
      <c r="AB67" s="1030"/>
      <c r="AC67" s="1031"/>
      <c r="AD67" s="254" t="s">
        <v>219</v>
      </c>
      <c r="AE67" s="1029"/>
      <c r="AF67" s="1030"/>
      <c r="AG67" s="1030"/>
      <c r="AH67" s="1030"/>
      <c r="AI67" s="1031"/>
      <c r="AJ67" s="255" t="s">
        <v>2</v>
      </c>
      <c r="AM67" s="251" t="s">
        <v>439</v>
      </c>
      <c r="AU67" s="186"/>
    </row>
    <row r="68" spans="1:52" ht="22.5" customHeight="1" thickBot="1">
      <c r="A68" s="1022"/>
      <c r="B68" s="256" t="s">
        <v>266</v>
      </c>
      <c r="C68" s="257"/>
      <c r="D68" s="257"/>
      <c r="E68" s="257"/>
      <c r="F68" s="257"/>
      <c r="G68" s="257"/>
      <c r="H68" s="257"/>
      <c r="I68" s="257"/>
      <c r="J68" s="257"/>
      <c r="K68" s="257"/>
      <c r="L68" s="258"/>
      <c r="M68" s="258"/>
      <c r="N68" s="258"/>
      <c r="O68" s="258"/>
      <c r="P68" s="258"/>
      <c r="Q68" s="258"/>
      <c r="R68" s="259"/>
      <c r="S68" s="1005"/>
      <c r="T68" s="1006"/>
      <c r="U68" s="1006"/>
      <c r="V68" s="1006"/>
      <c r="W68" s="1007"/>
      <c r="X68" s="260" t="s">
        <v>338</v>
      </c>
      <c r="Y68" s="1005"/>
      <c r="Z68" s="1006"/>
      <c r="AA68" s="1006"/>
      <c r="AB68" s="1006"/>
      <c r="AC68" s="1007"/>
      <c r="AD68" s="261" t="s">
        <v>338</v>
      </c>
      <c r="AE68" s="1005"/>
      <c r="AF68" s="1006"/>
      <c r="AG68" s="1006"/>
      <c r="AH68" s="1006"/>
      <c r="AI68" s="1007"/>
      <c r="AJ68" s="262" t="s">
        <v>37</v>
      </c>
      <c r="AM68" s="251" t="s">
        <v>438</v>
      </c>
      <c r="AU68" s="186"/>
    </row>
    <row r="69" spans="1:52" ht="22.5" customHeight="1" thickBot="1">
      <c r="A69" s="1022"/>
      <c r="B69" s="263" t="s">
        <v>267</v>
      </c>
      <c r="C69" s="264"/>
      <c r="D69" s="264"/>
      <c r="E69" s="264"/>
      <c r="F69" s="264"/>
      <c r="G69" s="264"/>
      <c r="H69" s="264"/>
      <c r="I69" s="264"/>
      <c r="J69" s="264"/>
      <c r="K69" s="264"/>
      <c r="L69" s="265"/>
      <c r="M69" s="265"/>
      <c r="N69" s="265"/>
      <c r="O69" s="265"/>
      <c r="P69" s="265"/>
      <c r="Q69" s="265"/>
      <c r="R69" s="265"/>
      <c r="S69" s="966"/>
      <c r="T69" s="967"/>
      <c r="U69" s="967"/>
      <c r="V69" s="967"/>
      <c r="W69" s="968"/>
      <c r="X69" s="260" t="s">
        <v>338</v>
      </c>
      <c r="Y69" s="966"/>
      <c r="Z69" s="967"/>
      <c r="AA69" s="967"/>
      <c r="AB69" s="967"/>
      <c r="AC69" s="968"/>
      <c r="AD69" s="261" t="s">
        <v>338</v>
      </c>
      <c r="AE69" s="966"/>
      <c r="AF69" s="967"/>
      <c r="AG69" s="967"/>
      <c r="AH69" s="967"/>
      <c r="AI69" s="968"/>
      <c r="AJ69" s="262" t="s">
        <v>37</v>
      </c>
      <c r="AM69" s="251" t="s">
        <v>452</v>
      </c>
      <c r="AU69" s="186"/>
    </row>
    <row r="70" spans="1:52" ht="22.5" customHeight="1" thickBot="1">
      <c r="A70" s="1022"/>
      <c r="B70" s="263" t="s">
        <v>413</v>
      </c>
      <c r="C70" s="266"/>
      <c r="D70" s="266"/>
      <c r="E70" s="266"/>
      <c r="F70" s="266"/>
      <c r="G70" s="266"/>
      <c r="H70" s="266"/>
      <c r="I70" s="266"/>
      <c r="J70" s="266"/>
      <c r="K70" s="266"/>
      <c r="L70" s="267"/>
      <c r="M70" s="267"/>
      <c r="N70" s="267"/>
      <c r="O70" s="267"/>
      <c r="P70" s="267"/>
      <c r="Q70" s="267"/>
      <c r="R70" s="267"/>
      <c r="S70" s="991" t="str">
        <f>IFERROR(ROUND(S67/S68,),"")</f>
        <v/>
      </c>
      <c r="T70" s="992"/>
      <c r="U70" s="992"/>
      <c r="V70" s="992"/>
      <c r="W70" s="993"/>
      <c r="X70" s="260" t="s">
        <v>2</v>
      </c>
      <c r="Y70" s="991" t="str">
        <f>IFERROR(ROUND(Y67/Y68,),"")</f>
        <v/>
      </c>
      <c r="Z70" s="992"/>
      <c r="AA70" s="992"/>
      <c r="AB70" s="992"/>
      <c r="AC70" s="993"/>
      <c r="AD70" s="260" t="s">
        <v>2</v>
      </c>
      <c r="AE70" s="991" t="str">
        <f>IFERROR(ROUND(AE67/AE68,),"")</f>
        <v/>
      </c>
      <c r="AF70" s="992"/>
      <c r="AG70" s="992"/>
      <c r="AH70" s="992"/>
      <c r="AI70" s="993"/>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22"/>
      <c r="B71" s="1008" t="s">
        <v>268</v>
      </c>
      <c r="C71" s="1009"/>
      <c r="D71" s="1009"/>
      <c r="E71" s="1009"/>
      <c r="F71" s="1009"/>
      <c r="G71" s="1009"/>
      <c r="H71" s="1009"/>
      <c r="I71" s="1009"/>
      <c r="J71" s="1009"/>
      <c r="K71" s="276"/>
      <c r="L71" s="277" t="s">
        <v>218</v>
      </c>
      <c r="M71" s="278"/>
      <c r="N71" s="278"/>
      <c r="O71" s="278"/>
      <c r="P71" s="278"/>
      <c r="Q71" s="278"/>
      <c r="R71" s="278"/>
      <c r="S71" s="1003">
        <f>CEILING(AP71,1)</f>
        <v>0</v>
      </c>
      <c r="T71" s="1004"/>
      <c r="U71" s="1004"/>
      <c r="V71" s="1004"/>
      <c r="W71" s="1004"/>
      <c r="X71" s="279" t="s">
        <v>219</v>
      </c>
      <c r="Y71" s="1000"/>
      <c r="Z71" s="1001"/>
      <c r="AA71" s="1001"/>
      <c r="AB71" s="1001"/>
      <c r="AC71" s="1001"/>
      <c r="AD71" s="1002"/>
      <c r="AE71" s="997"/>
      <c r="AF71" s="998"/>
      <c r="AG71" s="998"/>
      <c r="AH71" s="998"/>
      <c r="AI71" s="998"/>
      <c r="AJ71" s="999"/>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22"/>
      <c r="B72" s="984"/>
      <c r="C72" s="985"/>
      <c r="D72" s="985"/>
      <c r="E72" s="985"/>
      <c r="F72" s="985"/>
      <c r="G72" s="985"/>
      <c r="H72" s="985"/>
      <c r="I72" s="985"/>
      <c r="J72" s="985"/>
      <c r="K72" s="285"/>
      <c r="L72" s="264"/>
      <c r="M72" s="286" t="s">
        <v>176</v>
      </c>
      <c r="N72" s="978">
        <f>T72</f>
        <v>0</v>
      </c>
      <c r="O72" s="978"/>
      <c r="P72" s="978"/>
      <c r="Q72" s="286" t="s">
        <v>219</v>
      </c>
      <c r="R72" s="287" t="s">
        <v>220</v>
      </c>
      <c r="S72" s="288" t="s">
        <v>176</v>
      </c>
      <c r="T72" s="982">
        <f>S69*S71*12</f>
        <v>0</v>
      </c>
      <c r="U72" s="982"/>
      <c r="V72" s="982"/>
      <c r="W72" s="289" t="s">
        <v>219</v>
      </c>
      <c r="X72" s="290" t="s">
        <v>220</v>
      </c>
      <c r="Y72" s="1000"/>
      <c r="Z72" s="1001"/>
      <c r="AA72" s="1001"/>
      <c r="AB72" s="1001"/>
      <c r="AC72" s="1001"/>
      <c r="AD72" s="1002"/>
      <c r="AE72" s="997"/>
      <c r="AF72" s="998"/>
      <c r="AG72" s="998"/>
      <c r="AH72" s="998"/>
      <c r="AI72" s="998"/>
      <c r="AJ72" s="999"/>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22"/>
      <c r="B73" s="984"/>
      <c r="C73" s="985"/>
      <c r="D73" s="985"/>
      <c r="E73" s="985"/>
      <c r="F73" s="985"/>
      <c r="G73" s="985"/>
      <c r="H73" s="985"/>
      <c r="I73" s="985"/>
      <c r="J73" s="985"/>
      <c r="K73" s="276"/>
      <c r="L73" s="277" t="s">
        <v>221</v>
      </c>
      <c r="M73" s="278"/>
      <c r="N73" s="278"/>
      <c r="O73" s="278"/>
      <c r="P73" s="278"/>
      <c r="Q73" s="278"/>
      <c r="R73" s="278"/>
      <c r="S73" s="1024" t="e">
        <f>IF((CEILING(AP74,1)-AP74)-2*(CEILING(AQ74,1)-AQ74)&gt;=0,CEILING(AP74,1),CEILING(AP74+AU75/S69/12,1))</f>
        <v>#VALUE!</v>
      </c>
      <c r="T73" s="1025"/>
      <c r="U73" s="1025"/>
      <c r="V73" s="1025"/>
      <c r="W73" s="1025"/>
      <c r="X73" s="301" t="s">
        <v>219</v>
      </c>
      <c r="Y73" s="1024" t="e">
        <f>IF((CEILING(AP74,1)-AP74)-2*(CEILING(AQ74,1)-AQ74)&gt;=0,CEILING(AQ74,1),FLOOR(AQ74,1))</f>
        <v>#VALUE!</v>
      </c>
      <c r="Z73" s="1025"/>
      <c r="AA73" s="1025"/>
      <c r="AB73" s="1025"/>
      <c r="AC73" s="1025"/>
      <c r="AD73" s="301" t="s">
        <v>219</v>
      </c>
      <c r="AE73" s="1037"/>
      <c r="AF73" s="1038"/>
      <c r="AG73" s="1038"/>
      <c r="AH73" s="1038"/>
      <c r="AI73" s="1038"/>
      <c r="AJ73" s="1039"/>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22"/>
      <c r="B74" s="984"/>
      <c r="C74" s="985"/>
      <c r="D74" s="985"/>
      <c r="E74" s="985"/>
      <c r="F74" s="985"/>
      <c r="G74" s="985"/>
      <c r="H74" s="985"/>
      <c r="I74" s="985"/>
      <c r="J74" s="985"/>
      <c r="K74" s="285"/>
      <c r="L74" s="264"/>
      <c r="M74" s="286" t="s">
        <v>176</v>
      </c>
      <c r="N74" s="978" t="e">
        <f>SUM(T74,Z74)</f>
        <v>#VALUE!</v>
      </c>
      <c r="O74" s="978"/>
      <c r="P74" s="978"/>
      <c r="Q74" s="286" t="s">
        <v>219</v>
      </c>
      <c r="R74" s="287" t="s">
        <v>220</v>
      </c>
      <c r="S74" s="307" t="s">
        <v>176</v>
      </c>
      <c r="T74" s="978" t="e">
        <f>S69*S73*12</f>
        <v>#VALUE!</v>
      </c>
      <c r="U74" s="978"/>
      <c r="V74" s="978"/>
      <c r="W74" s="286" t="s">
        <v>219</v>
      </c>
      <c r="X74" s="308" t="s">
        <v>220</v>
      </c>
      <c r="Y74" s="307" t="s">
        <v>176</v>
      </c>
      <c r="Z74" s="978" t="e">
        <f>Y69*Y73*12</f>
        <v>#VALUE!</v>
      </c>
      <c r="AA74" s="978"/>
      <c r="AB74" s="978"/>
      <c r="AC74" s="286" t="s">
        <v>219</v>
      </c>
      <c r="AD74" s="308" t="s">
        <v>220</v>
      </c>
      <c r="AE74" s="1040"/>
      <c r="AF74" s="1041"/>
      <c r="AG74" s="1041"/>
      <c r="AH74" s="1041"/>
      <c r="AI74" s="1041"/>
      <c r="AJ74" s="1042"/>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22"/>
      <c r="B75" s="984"/>
      <c r="C75" s="985"/>
      <c r="D75" s="985"/>
      <c r="E75" s="985"/>
      <c r="F75" s="985"/>
      <c r="G75" s="985"/>
      <c r="H75" s="985"/>
      <c r="I75" s="985"/>
      <c r="J75" s="985"/>
      <c r="K75" s="318"/>
      <c r="L75" s="277" t="s">
        <v>222</v>
      </c>
      <c r="M75" s="278"/>
      <c r="N75" s="278"/>
      <c r="O75" s="278"/>
      <c r="P75" s="278"/>
      <c r="Q75" s="278"/>
      <c r="R75" s="278"/>
      <c r="S75" s="1003" t="e">
        <f>IF((CEILING(AP77,1)-AP77)-2*(CEILING(AQ77,1)-AQ77)&gt;=0,CEILING(AP77,1),CEILING(AP77+(AU77+AU78)/S69/12,1))</f>
        <v>#VALUE!</v>
      </c>
      <c r="T75" s="1004"/>
      <c r="U75" s="1004"/>
      <c r="V75" s="1004"/>
      <c r="W75" s="1004"/>
      <c r="X75" s="279" t="s">
        <v>219</v>
      </c>
      <c r="Y75" s="1003" t="e">
        <f>IF((CEILING(AP77,1)-AP77)-2*(CEILING(AQ77,1)-AQ77)&gt;=0,CEILING(AQ77,1),FLOOR(AQ77,1))</f>
        <v>#VALUE!</v>
      </c>
      <c r="Z75" s="1004"/>
      <c r="AA75" s="1004"/>
      <c r="AB75" s="1004"/>
      <c r="AC75" s="1004"/>
      <c r="AD75" s="279" t="s">
        <v>219</v>
      </c>
      <c r="AE75" s="1004" t="e">
        <f>IF(Y75-2*(CEILING(AR77,1))&gt;=0,CEILING(AR77,1),FLOOR(AR77,1))</f>
        <v>#VALUE!</v>
      </c>
      <c r="AF75" s="1004"/>
      <c r="AG75" s="1004"/>
      <c r="AH75" s="1004"/>
      <c r="AI75" s="1004"/>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984"/>
      <c r="C76" s="985"/>
      <c r="D76" s="985"/>
      <c r="E76" s="985"/>
      <c r="F76" s="985"/>
      <c r="G76" s="985"/>
      <c r="H76" s="985"/>
      <c r="I76" s="985"/>
      <c r="J76" s="985"/>
      <c r="K76" s="285"/>
      <c r="L76" s="266"/>
      <c r="M76" s="289" t="s">
        <v>176</v>
      </c>
      <c r="N76" s="982" t="e">
        <f>SUM(T76,Z76,AF76)</f>
        <v>#VALUE!</v>
      </c>
      <c r="O76" s="982"/>
      <c r="P76" s="982"/>
      <c r="Q76" s="289" t="s">
        <v>219</v>
      </c>
      <c r="R76" s="323" t="s">
        <v>220</v>
      </c>
      <c r="S76" s="288" t="s">
        <v>176</v>
      </c>
      <c r="T76" s="982" t="e">
        <f>S69*S75*12</f>
        <v>#VALUE!</v>
      </c>
      <c r="U76" s="982"/>
      <c r="V76" s="982"/>
      <c r="W76" s="289" t="s">
        <v>219</v>
      </c>
      <c r="X76" s="308" t="s">
        <v>220</v>
      </c>
      <c r="Y76" s="288" t="s">
        <v>176</v>
      </c>
      <c r="Z76" s="982" t="e">
        <f>Y69*Y75*12</f>
        <v>#VALUE!</v>
      </c>
      <c r="AA76" s="982"/>
      <c r="AB76" s="982"/>
      <c r="AC76" s="289" t="s">
        <v>219</v>
      </c>
      <c r="AD76" s="308" t="s">
        <v>220</v>
      </c>
      <c r="AE76" s="289" t="s">
        <v>176</v>
      </c>
      <c r="AF76" s="982" t="e">
        <f>AE69*AE75*12</f>
        <v>#VALUE!</v>
      </c>
      <c r="AG76" s="982"/>
      <c r="AH76" s="982"/>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984"/>
      <c r="C77" s="985"/>
      <c r="D77" s="985"/>
      <c r="E77" s="985"/>
      <c r="F77" s="985"/>
      <c r="G77" s="985"/>
      <c r="H77" s="985"/>
      <c r="I77" s="985"/>
      <c r="J77" s="985"/>
      <c r="K77" s="318"/>
      <c r="L77" s="277" t="s">
        <v>223</v>
      </c>
      <c r="M77" s="278"/>
      <c r="N77" s="278"/>
      <c r="O77" s="278"/>
      <c r="P77" s="278"/>
      <c r="Q77" s="278"/>
      <c r="R77" s="278"/>
      <c r="S77" s="1010"/>
      <c r="T77" s="1011"/>
      <c r="U77" s="1011"/>
      <c r="V77" s="1011"/>
      <c r="W77" s="1012"/>
      <c r="X77" s="266" t="s">
        <v>219</v>
      </c>
      <c r="Y77" s="1010"/>
      <c r="Z77" s="1011"/>
      <c r="AA77" s="1011"/>
      <c r="AB77" s="1011"/>
      <c r="AC77" s="1012"/>
      <c r="AD77" s="327" t="s">
        <v>219</v>
      </c>
      <c r="AE77" s="1010"/>
      <c r="AF77" s="1011"/>
      <c r="AG77" s="1011"/>
      <c r="AH77" s="1011"/>
      <c r="AI77" s="1012"/>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972"/>
      <c r="C78" s="973"/>
      <c r="D78" s="973"/>
      <c r="E78" s="973"/>
      <c r="F78" s="973"/>
      <c r="G78" s="973"/>
      <c r="H78" s="973"/>
      <c r="I78" s="985"/>
      <c r="J78" s="985"/>
      <c r="K78" s="332"/>
      <c r="L78" s="266"/>
      <c r="M78" s="333" t="s">
        <v>176</v>
      </c>
      <c r="N78" s="983">
        <f>SUM(T78,Z78,AF78)</f>
        <v>0</v>
      </c>
      <c r="O78" s="983"/>
      <c r="P78" s="983"/>
      <c r="Q78" s="333" t="s">
        <v>219</v>
      </c>
      <c r="R78" s="334" t="s">
        <v>220</v>
      </c>
      <c r="S78" s="335" t="s">
        <v>176</v>
      </c>
      <c r="T78" s="983">
        <f>S69*S77*12</f>
        <v>0</v>
      </c>
      <c r="U78" s="983"/>
      <c r="V78" s="983"/>
      <c r="W78" s="333" t="s">
        <v>219</v>
      </c>
      <c r="X78" s="336" t="s">
        <v>220</v>
      </c>
      <c r="Y78" s="333" t="s">
        <v>176</v>
      </c>
      <c r="Z78" s="983">
        <f>Y69*Y77*12</f>
        <v>0</v>
      </c>
      <c r="AA78" s="983"/>
      <c r="AB78" s="983"/>
      <c r="AC78" s="333" t="s">
        <v>219</v>
      </c>
      <c r="AD78" s="336" t="s">
        <v>220</v>
      </c>
      <c r="AE78" s="333" t="s">
        <v>176</v>
      </c>
      <c r="AF78" s="983">
        <f>AE69*AE77*12</f>
        <v>0</v>
      </c>
      <c r="AG78" s="983"/>
      <c r="AH78" s="983"/>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979"/>
      <c r="Y79" s="980"/>
      <c r="Z79" s="345" t="s">
        <v>74</v>
      </c>
      <c r="AA79" s="346"/>
      <c r="AB79" s="346"/>
      <c r="AC79" s="981"/>
      <c r="AD79" s="981"/>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988" t="s">
        <v>251</v>
      </c>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354"/>
      <c r="AL83" s="355"/>
      <c r="AM83" s="349"/>
      <c r="AN83" s="350"/>
      <c r="AO83" s="350"/>
      <c r="AP83" s="350"/>
      <c r="AQ83" s="350"/>
      <c r="AR83" s="351"/>
      <c r="AT83" s="163"/>
    </row>
    <row r="84" spans="1:52" s="157" customFormat="1" ht="18" customHeight="1" thickBot="1">
      <c r="A84" s="360"/>
      <c r="B84" s="361"/>
      <c r="C84" s="362"/>
      <c r="D84" s="334" t="s">
        <v>61</v>
      </c>
      <c r="E84" s="363"/>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65"/>
      <c r="Q85" s="965"/>
      <c r="R85" s="241" t="s">
        <v>12</v>
      </c>
      <c r="S85" s="965"/>
      <c r="T85" s="965"/>
      <c r="U85" s="241" t="s">
        <v>13</v>
      </c>
      <c r="V85" s="911" t="s">
        <v>14</v>
      </c>
      <c r="W85" s="911"/>
      <c r="X85" s="241" t="s">
        <v>33</v>
      </c>
      <c r="Y85" s="241"/>
      <c r="Z85" s="965"/>
      <c r="AA85" s="965"/>
      <c r="AB85" s="241" t="s">
        <v>12</v>
      </c>
      <c r="AC85" s="965"/>
      <c r="AD85" s="965"/>
      <c r="AE85" s="241" t="s">
        <v>13</v>
      </c>
      <c r="AF85" s="241" t="s">
        <v>162</v>
      </c>
      <c r="AG85" s="241" t="str">
        <f>IF(P85&gt;=1,(Z85*12+AC85)-(P85*12+S85)+1,"")</f>
        <v/>
      </c>
      <c r="AH85" s="911" t="s">
        <v>163</v>
      </c>
      <c r="AI85" s="911"/>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915" t="s">
        <v>394</v>
      </c>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row>
    <row r="89" spans="1:52" s="157" customFormat="1" ht="33.75" customHeight="1">
      <c r="A89" s="372" t="s">
        <v>91</v>
      </c>
      <c r="B89" s="1158" t="s">
        <v>395</v>
      </c>
      <c r="C89" s="1158"/>
      <c r="D89" s="1158"/>
      <c r="E89" s="1158"/>
      <c r="F89" s="1158"/>
      <c r="G89" s="1158"/>
      <c r="H89" s="1158"/>
      <c r="I89" s="1158"/>
      <c r="J89" s="1158"/>
      <c r="K89" s="1158"/>
      <c r="L89" s="1158"/>
      <c r="M89" s="1158"/>
      <c r="N89" s="1158"/>
      <c r="O89" s="1158"/>
      <c r="P89" s="1158"/>
      <c r="Q89" s="1158"/>
      <c r="R89" s="1158"/>
      <c r="S89" s="1158"/>
      <c r="T89" s="1158"/>
      <c r="U89" s="1158"/>
      <c r="V89" s="1158"/>
      <c r="W89" s="1158"/>
      <c r="X89" s="1158"/>
      <c r="Y89" s="1158"/>
      <c r="Z89" s="1158"/>
      <c r="AA89" s="1158"/>
      <c r="AB89" s="1158"/>
      <c r="AC89" s="1158"/>
      <c r="AD89" s="1158"/>
      <c r="AE89" s="1158"/>
      <c r="AF89" s="1158"/>
      <c r="AG89" s="1158"/>
      <c r="AH89" s="1158"/>
      <c r="AI89" s="1158"/>
      <c r="AJ89" s="1158"/>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1215"/>
      <c r="O91" s="1215"/>
      <c r="P91" s="1215"/>
      <c r="Q91" s="1215"/>
      <c r="R91" s="1215"/>
      <c r="S91" s="1215"/>
      <c r="T91" s="1215"/>
      <c r="U91" s="1215"/>
      <c r="V91" s="1215"/>
      <c r="W91" s="1215"/>
      <c r="X91" s="1215"/>
      <c r="Y91" s="1215"/>
      <c r="Z91" s="374"/>
      <c r="AA91" s="374"/>
      <c r="AB91" s="374"/>
      <c r="AC91" s="374"/>
      <c r="AD91" s="374"/>
      <c r="AE91" s="374"/>
      <c r="AF91" s="374"/>
      <c r="AG91" s="375"/>
      <c r="AH91" s="375"/>
      <c r="AI91" s="376"/>
      <c r="AJ91" s="377"/>
      <c r="AK91" s="144"/>
      <c r="AT91" s="186"/>
    </row>
    <row r="92" spans="1:52" ht="22.5" customHeight="1">
      <c r="A92" s="378" t="s">
        <v>475</v>
      </c>
      <c r="B92" s="976" t="s">
        <v>545</v>
      </c>
      <c r="C92" s="977"/>
      <c r="D92" s="977"/>
      <c r="E92" s="977"/>
      <c r="F92" s="977"/>
      <c r="G92" s="977"/>
      <c r="H92" s="977"/>
      <c r="I92" s="977"/>
      <c r="J92" s="977"/>
      <c r="K92" s="977"/>
      <c r="L92" s="977"/>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909" t="s">
        <v>423</v>
      </c>
      <c r="B94" s="909"/>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909"/>
      <c r="AA94" s="909"/>
      <c r="AB94" s="909" t="s">
        <v>383</v>
      </c>
      <c r="AC94" s="909"/>
      <c r="AD94" s="909"/>
      <c r="AE94" s="909"/>
      <c r="AF94" s="909"/>
      <c r="AG94" s="909"/>
      <c r="AH94" s="909"/>
      <c r="AI94" s="909"/>
      <c r="AJ94" s="909"/>
      <c r="AK94" s="909"/>
      <c r="AL94" s="144"/>
      <c r="AU94" s="186"/>
    </row>
    <row r="95" spans="1:52" ht="17.25" customHeight="1">
      <c r="A95" s="909" t="s">
        <v>481</v>
      </c>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t="s">
        <v>396</v>
      </c>
      <c r="AC95" s="909"/>
      <c r="AD95" s="909"/>
      <c r="AE95" s="909"/>
      <c r="AF95" s="909"/>
      <c r="AG95" s="909"/>
      <c r="AH95" s="909"/>
      <c r="AI95" s="909"/>
      <c r="AJ95" s="909"/>
      <c r="AK95" s="909"/>
      <c r="AL95" s="144"/>
      <c r="AU95" s="186"/>
    </row>
    <row r="96" spans="1:52" ht="17.25" customHeight="1" thickBot="1">
      <c r="A96" s="1137" t="s">
        <v>480</v>
      </c>
      <c r="B96" s="1138"/>
      <c r="C96" s="1138"/>
      <c r="D96" s="1138"/>
      <c r="E96" s="1138"/>
      <c r="F96" s="1138"/>
      <c r="G96" s="1138"/>
      <c r="H96" s="1138"/>
      <c r="I96" s="1138"/>
      <c r="J96" s="1138"/>
      <c r="K96" s="1138"/>
      <c r="L96" s="1138"/>
      <c r="M96" s="1138"/>
      <c r="N96" s="1138"/>
      <c r="O96" s="1138"/>
      <c r="P96" s="1138"/>
      <c r="Q96" s="1138"/>
      <c r="R96" s="1138"/>
      <c r="S96" s="1138"/>
      <c r="T96" s="1138"/>
      <c r="U96" s="1138"/>
      <c r="V96" s="1138"/>
      <c r="W96" s="1138"/>
      <c r="X96" s="1138"/>
      <c r="Y96" s="1138"/>
      <c r="Z96" s="1138"/>
      <c r="AA96" s="1139"/>
      <c r="AB96" s="754"/>
      <c r="AC96" s="381"/>
      <c r="AD96" s="381"/>
      <c r="AE96" s="381"/>
      <c r="AF96" s="381"/>
      <c r="AG96" s="381"/>
      <c r="AH96" s="381"/>
      <c r="AI96" s="381"/>
      <c r="AJ96" s="381"/>
      <c r="AK96" s="381"/>
      <c r="AL96" s="144"/>
      <c r="AU96" s="186"/>
    </row>
    <row r="97" spans="1:52" ht="17.25" customHeight="1" thickBot="1">
      <c r="A97" s="382"/>
      <c r="B97" s="1140" t="s">
        <v>430</v>
      </c>
      <c r="C97" s="1141"/>
      <c r="D97" s="1141"/>
      <c r="E97" s="1141"/>
      <c r="F97" s="1141"/>
      <c r="G97" s="1141"/>
      <c r="H97" s="1141"/>
      <c r="I97" s="1141"/>
      <c r="J97" s="1141"/>
      <c r="K97" s="1141"/>
      <c r="L97" s="1141"/>
      <c r="M97" s="1141"/>
      <c r="N97" s="1142"/>
      <c r="O97" s="1143">
        <f>SUM('別紙様式2-4 個表_ベースアップ'!AI12:AI111)</f>
        <v>0</v>
      </c>
      <c r="P97" s="1144"/>
      <c r="Q97" s="1144"/>
      <c r="R97" s="1144"/>
      <c r="S97" s="1144"/>
      <c r="T97" s="1144"/>
      <c r="U97" s="1145"/>
      <c r="V97" s="383" t="s">
        <v>2</v>
      </c>
      <c r="W97" s="384"/>
      <c r="X97" s="385"/>
      <c r="Y97" s="385"/>
      <c r="Z97" s="386"/>
      <c r="AA97" s="387"/>
      <c r="AB97" s="1202" t="s">
        <v>204</v>
      </c>
      <c r="AC97" s="1203" t="str">
        <f>IF(X98=0,"",IF(X98&gt;=200/3,"○","×"))</f>
        <v/>
      </c>
      <c r="AD97" s="1206" t="s">
        <v>530</v>
      </c>
      <c r="AE97" s="381"/>
      <c r="AF97" s="381"/>
      <c r="AG97" s="381"/>
      <c r="AH97" s="381"/>
      <c r="AI97" s="381"/>
      <c r="AJ97" s="381"/>
      <c r="AK97" s="381"/>
      <c r="AL97" s="144"/>
      <c r="AU97" s="186"/>
    </row>
    <row r="98" spans="1:52" ht="17.25" customHeight="1" thickBot="1">
      <c r="A98" s="388"/>
      <c r="B98" s="388"/>
      <c r="C98" s="381"/>
      <c r="D98" s="878" t="s">
        <v>431</v>
      </c>
      <c r="E98" s="879"/>
      <c r="F98" s="879"/>
      <c r="G98" s="879"/>
      <c r="H98" s="879"/>
      <c r="I98" s="879"/>
      <c r="J98" s="879"/>
      <c r="K98" s="879"/>
      <c r="L98" s="879"/>
      <c r="M98" s="879"/>
      <c r="N98" s="879"/>
      <c r="O98" s="1146">
        <f>SUM('別紙様式2-4 個表_ベースアップ'!AJ12:AJ111)</f>
        <v>0</v>
      </c>
      <c r="P98" s="1147"/>
      <c r="Q98" s="1147"/>
      <c r="R98" s="1147"/>
      <c r="S98" s="1147"/>
      <c r="T98" s="1147"/>
      <c r="U98" s="1148"/>
      <c r="V98" s="389" t="s">
        <v>2</v>
      </c>
      <c r="W98" s="390" t="s">
        <v>44</v>
      </c>
      <c r="X98" s="1149">
        <f>IFERROR(O98/O97*100,0)</f>
        <v>0</v>
      </c>
      <c r="Y98" s="1150"/>
      <c r="Z98" s="375" t="s">
        <v>45</v>
      </c>
      <c r="AA98" s="391" t="s">
        <v>322</v>
      </c>
      <c r="AB98" s="1202"/>
      <c r="AC98" s="1204"/>
      <c r="AD98" s="1207"/>
      <c r="AE98" s="381"/>
      <c r="AF98" s="381"/>
      <c r="AG98" s="381"/>
      <c r="AH98" s="381"/>
      <c r="AI98" s="381"/>
      <c r="AJ98" s="381"/>
      <c r="AK98" s="381"/>
      <c r="AL98" s="144"/>
      <c r="AU98" s="186"/>
    </row>
    <row r="99" spans="1:52" ht="16.5" customHeight="1" thickBot="1">
      <c r="A99" s="388"/>
      <c r="B99" s="392"/>
      <c r="C99" s="393"/>
      <c r="D99" s="884"/>
      <c r="E99" s="885"/>
      <c r="F99" s="885"/>
      <c r="G99" s="885"/>
      <c r="H99" s="885"/>
      <c r="I99" s="885"/>
      <c r="J99" s="885"/>
      <c r="K99" s="885"/>
      <c r="L99" s="885"/>
      <c r="M99" s="885"/>
      <c r="N99" s="886"/>
      <c r="O99" s="1151" t="s">
        <v>323</v>
      </c>
      <c r="P99" s="1151"/>
      <c r="Q99" s="1152"/>
      <c r="R99" s="1153" t="e">
        <f>O98/AH103</f>
        <v>#VALUE!</v>
      </c>
      <c r="S99" s="1154"/>
      <c r="T99" s="1154"/>
      <c r="U99" s="1155"/>
      <c r="V99" s="394" t="s">
        <v>324</v>
      </c>
      <c r="W99" s="390"/>
      <c r="X99" s="1156"/>
      <c r="Y99" s="1156"/>
      <c r="Z99" s="375"/>
      <c r="AA99" s="391"/>
      <c r="AB99" s="1202"/>
      <c r="AC99" s="1205"/>
      <c r="AD99" s="1207"/>
      <c r="AE99" s="381"/>
      <c r="AF99" s="381"/>
      <c r="AG99" s="381"/>
      <c r="AH99" s="381"/>
      <c r="AI99" s="381"/>
      <c r="AJ99" s="381"/>
      <c r="AK99" s="381"/>
      <c r="AL99" s="144"/>
      <c r="AU99" s="186"/>
    </row>
    <row r="100" spans="1:52" ht="17.25" customHeight="1" thickBot="1">
      <c r="A100" s="388"/>
      <c r="B100" s="1140" t="s">
        <v>432</v>
      </c>
      <c r="C100" s="1141"/>
      <c r="D100" s="1141"/>
      <c r="E100" s="1141"/>
      <c r="F100" s="1141"/>
      <c r="G100" s="1141"/>
      <c r="H100" s="1141"/>
      <c r="I100" s="1141"/>
      <c r="J100" s="1141"/>
      <c r="K100" s="1141"/>
      <c r="L100" s="1141"/>
      <c r="M100" s="1141"/>
      <c r="N100" s="1142"/>
      <c r="O100" s="1143">
        <f>SUM('別紙様式2-4 個表_ベースアップ'!AK12:AK111)</f>
        <v>0</v>
      </c>
      <c r="P100" s="1144"/>
      <c r="Q100" s="1144"/>
      <c r="R100" s="1144"/>
      <c r="S100" s="1144"/>
      <c r="T100" s="1144"/>
      <c r="U100" s="1145"/>
      <c r="V100" s="395" t="s">
        <v>2</v>
      </c>
      <c r="W100" s="384"/>
      <c r="X100" s="385"/>
      <c r="Y100" s="385"/>
      <c r="Z100" s="386"/>
      <c r="AA100" s="387"/>
      <c r="AB100" s="1202" t="s">
        <v>204</v>
      </c>
      <c r="AC100" s="1203" t="str">
        <f>IF(X101=0,"",IF(X101&gt;=200/3,"○","×"))</f>
        <v/>
      </c>
      <c r="AD100" s="1207"/>
      <c r="AE100" s="381"/>
      <c r="AF100" s="381"/>
      <c r="AG100" s="381"/>
      <c r="AH100" s="381"/>
      <c r="AI100" s="381"/>
      <c r="AJ100" s="381"/>
      <c r="AK100" s="381"/>
      <c r="AL100" s="144"/>
      <c r="AU100" s="186"/>
    </row>
    <row r="101" spans="1:52" ht="17.25" customHeight="1" thickBot="1">
      <c r="A101" s="388"/>
      <c r="B101" s="388"/>
      <c r="C101" s="381"/>
      <c r="D101" s="878" t="s">
        <v>433</v>
      </c>
      <c r="E101" s="879"/>
      <c r="F101" s="879"/>
      <c r="G101" s="879"/>
      <c r="H101" s="879"/>
      <c r="I101" s="879"/>
      <c r="J101" s="879"/>
      <c r="K101" s="879"/>
      <c r="L101" s="879"/>
      <c r="M101" s="879"/>
      <c r="N101" s="879"/>
      <c r="O101" s="1146">
        <f>SUM('別紙様式2-4 個表_ベースアップ'!AL12:AL111)</f>
        <v>0</v>
      </c>
      <c r="P101" s="1147"/>
      <c r="Q101" s="1147"/>
      <c r="R101" s="1147"/>
      <c r="S101" s="1147"/>
      <c r="T101" s="1147"/>
      <c r="U101" s="1148"/>
      <c r="V101" s="396" t="s">
        <v>2</v>
      </c>
      <c r="W101" s="390" t="s">
        <v>44</v>
      </c>
      <c r="X101" s="1149">
        <f>IFERROR(O101/O100*100,0)</f>
        <v>0</v>
      </c>
      <c r="Y101" s="1150"/>
      <c r="Z101" s="375" t="s">
        <v>45</v>
      </c>
      <c r="AA101" s="391" t="s">
        <v>322</v>
      </c>
      <c r="AB101" s="1202"/>
      <c r="AC101" s="1204"/>
      <c r="AD101" s="1207"/>
      <c r="AE101" s="381"/>
      <c r="AF101" s="381"/>
      <c r="AG101" s="381"/>
      <c r="AH101" s="381"/>
      <c r="AI101" s="381"/>
      <c r="AJ101" s="381"/>
      <c r="AK101" s="381"/>
      <c r="AL101" s="144"/>
      <c r="AU101" s="186"/>
    </row>
    <row r="102" spans="1:52" ht="16.5" customHeight="1" thickBot="1">
      <c r="A102" s="388"/>
      <c r="B102" s="392"/>
      <c r="C102" s="393"/>
      <c r="D102" s="884"/>
      <c r="E102" s="885"/>
      <c r="F102" s="885"/>
      <c r="G102" s="885"/>
      <c r="H102" s="885"/>
      <c r="I102" s="885"/>
      <c r="J102" s="885"/>
      <c r="K102" s="885"/>
      <c r="L102" s="885"/>
      <c r="M102" s="885"/>
      <c r="N102" s="886"/>
      <c r="O102" s="1151" t="s">
        <v>323</v>
      </c>
      <c r="P102" s="1151"/>
      <c r="Q102" s="1152"/>
      <c r="R102" s="1153" t="e">
        <f>O101/AH103</f>
        <v>#VALUE!</v>
      </c>
      <c r="S102" s="1154"/>
      <c r="T102" s="1154"/>
      <c r="U102" s="1155"/>
      <c r="V102" s="397" t="s">
        <v>324</v>
      </c>
      <c r="W102" s="398"/>
      <c r="X102" s="1157"/>
      <c r="Y102" s="1157"/>
      <c r="Z102" s="399"/>
      <c r="AA102" s="400"/>
      <c r="AB102" s="1202"/>
      <c r="AC102" s="1205"/>
      <c r="AD102" s="1208"/>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35"/>
      <c r="R103" s="935"/>
      <c r="S103" s="241" t="s">
        <v>12</v>
      </c>
      <c r="T103" s="935"/>
      <c r="U103" s="935"/>
      <c r="V103" s="241" t="s">
        <v>13</v>
      </c>
      <c r="W103" s="911" t="s">
        <v>14</v>
      </c>
      <c r="X103" s="911"/>
      <c r="Y103" s="241" t="s">
        <v>33</v>
      </c>
      <c r="Z103" s="241"/>
      <c r="AA103" s="935"/>
      <c r="AB103" s="935"/>
      <c r="AC103" s="241" t="s">
        <v>12</v>
      </c>
      <c r="AD103" s="935"/>
      <c r="AE103" s="935"/>
      <c r="AF103" s="241" t="s">
        <v>13</v>
      </c>
      <c r="AG103" s="241" t="s">
        <v>162</v>
      </c>
      <c r="AH103" s="241" t="str">
        <f>IF(Q103&gt;=1,(AA103*12+AD103)-(Q103*12+T103)+1,"")</f>
        <v/>
      </c>
      <c r="AI103" s="911" t="s">
        <v>163</v>
      </c>
      <c r="AJ103" s="911"/>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915" t="s">
        <v>434</v>
      </c>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943" t="s">
        <v>49</v>
      </c>
      <c r="B111" s="944"/>
      <c r="C111" s="944"/>
      <c r="D111" s="945"/>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969" t="s">
        <v>46</v>
      </c>
      <c r="B112" s="970"/>
      <c r="C112" s="970"/>
      <c r="D112" s="970"/>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984"/>
      <c r="B113" s="985"/>
      <c r="C113" s="985"/>
      <c r="D113" s="985"/>
      <c r="E113" s="420"/>
      <c r="F113" s="371" t="s">
        <v>50</v>
      </c>
      <c r="G113" s="418"/>
      <c r="H113" s="418"/>
      <c r="I113" s="418"/>
      <c r="J113" s="418"/>
      <c r="K113" s="421"/>
      <c r="L113" s="371" t="s">
        <v>169</v>
      </c>
      <c r="M113" s="418"/>
      <c r="N113" s="418"/>
      <c r="O113" s="371"/>
      <c r="P113" s="371"/>
      <c r="Q113" s="327"/>
      <c r="R113" s="422"/>
      <c r="S113" s="371" t="s">
        <v>43</v>
      </c>
      <c r="T113" s="371"/>
      <c r="U113" s="371" t="s">
        <v>44</v>
      </c>
      <c r="V113" s="989"/>
      <c r="W113" s="989"/>
      <c r="X113" s="989"/>
      <c r="Y113" s="989"/>
      <c r="Z113" s="989"/>
      <c r="AA113" s="989"/>
      <c r="AB113" s="989"/>
      <c r="AC113" s="989"/>
      <c r="AD113" s="989"/>
      <c r="AE113" s="989"/>
      <c r="AF113" s="989"/>
      <c r="AG113" s="989"/>
      <c r="AH113" s="989"/>
      <c r="AI113" s="989"/>
      <c r="AJ113" s="423" t="s">
        <v>45</v>
      </c>
      <c r="AK113" s="162"/>
    </row>
    <row r="114" spans="1:37" s="157" customFormat="1" ht="18" customHeight="1" thickBot="1">
      <c r="A114" s="984"/>
      <c r="B114" s="985"/>
      <c r="C114" s="985"/>
      <c r="D114" s="985"/>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984"/>
      <c r="B115" s="985"/>
      <c r="C115" s="985"/>
      <c r="D115" s="985"/>
      <c r="E115" s="939"/>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1"/>
      <c r="AK115" s="162"/>
    </row>
    <row r="116" spans="1:37" s="157" customFormat="1" ht="14.25" customHeight="1" thickBot="1">
      <c r="A116" s="984"/>
      <c r="B116" s="985"/>
      <c r="C116" s="985"/>
      <c r="D116" s="985"/>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972"/>
      <c r="B117" s="973"/>
      <c r="C117" s="973"/>
      <c r="D117" s="973"/>
      <c r="E117" s="392" t="s">
        <v>171</v>
      </c>
      <c r="F117" s="759"/>
      <c r="G117" s="759"/>
      <c r="H117" s="759"/>
      <c r="I117" s="759"/>
      <c r="J117" s="759"/>
      <c r="K117" s="759"/>
      <c r="L117" s="986" t="s">
        <v>172</v>
      </c>
      <c r="M117" s="987"/>
      <c r="N117" s="987"/>
      <c r="O117" s="942"/>
      <c r="P117" s="942"/>
      <c r="Q117" s="761" t="s">
        <v>5</v>
      </c>
      <c r="R117" s="942"/>
      <c r="S117" s="942"/>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84" t="s">
        <v>453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5"/>
      <c r="AA118" s="885"/>
      <c r="AB118" s="885"/>
      <c r="AC118" s="885"/>
      <c r="AD118" s="885"/>
      <c r="AE118" s="885"/>
      <c r="AF118" s="886"/>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943" t="s">
        <v>139</v>
      </c>
      <c r="B121" s="944"/>
      <c r="C121" s="944"/>
      <c r="D121" s="975"/>
      <c r="E121" s="1052"/>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4"/>
      <c r="AK121" s="162"/>
    </row>
    <row r="122" spans="1:37" s="157" customFormat="1" ht="16.5" customHeight="1" thickBot="1">
      <c r="A122" s="969" t="s">
        <v>138</v>
      </c>
      <c r="B122" s="970"/>
      <c r="C122" s="970"/>
      <c r="D122" s="971"/>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972"/>
      <c r="B123" s="973"/>
      <c r="C123" s="973"/>
      <c r="D123" s="974"/>
      <c r="E123" s="414" t="s">
        <v>179</v>
      </c>
      <c r="F123" s="414"/>
      <c r="G123" s="415"/>
      <c r="H123" s="415"/>
      <c r="I123" s="415"/>
      <c r="J123" s="415"/>
      <c r="K123" s="415"/>
      <c r="L123" s="415"/>
      <c r="M123" s="415"/>
      <c r="N123" s="415"/>
      <c r="O123" s="414"/>
      <c r="P123" s="936"/>
      <c r="Q123" s="937"/>
      <c r="R123" s="937"/>
      <c r="S123" s="937"/>
      <c r="T123" s="937"/>
      <c r="U123" s="937"/>
      <c r="V123" s="937"/>
      <c r="W123" s="937"/>
      <c r="X123" s="937"/>
      <c r="Y123" s="937"/>
      <c r="Z123" s="937"/>
      <c r="AA123" s="937"/>
      <c r="AB123" s="937"/>
      <c r="AC123" s="937"/>
      <c r="AD123" s="937"/>
      <c r="AE123" s="937"/>
      <c r="AF123" s="937"/>
      <c r="AG123" s="937"/>
      <c r="AH123" s="937"/>
      <c r="AI123" s="937"/>
      <c r="AJ123" s="938"/>
      <c r="AK123" s="162"/>
    </row>
    <row r="124" spans="1:37" s="157" customFormat="1" ht="24.75" customHeight="1">
      <c r="A124" s="943" t="s">
        <v>49</v>
      </c>
      <c r="B124" s="944"/>
      <c r="C124" s="944"/>
      <c r="D124" s="945"/>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969" t="s">
        <v>46</v>
      </c>
      <c r="B125" s="970"/>
      <c r="C125" s="970"/>
      <c r="D125" s="970"/>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984"/>
      <c r="B126" s="985"/>
      <c r="C126" s="985"/>
      <c r="D126" s="985"/>
      <c r="E126" s="443"/>
      <c r="F126" s="371" t="s">
        <v>50</v>
      </c>
      <c r="G126" s="418"/>
      <c r="H126" s="418"/>
      <c r="I126" s="418"/>
      <c r="J126" s="418"/>
      <c r="K126" s="444"/>
      <c r="L126" s="371" t="s">
        <v>170</v>
      </c>
      <c r="M126" s="418"/>
      <c r="N126" s="418"/>
      <c r="O126" s="371"/>
      <c r="P126" s="371"/>
      <c r="Q126" s="327"/>
      <c r="R126" s="356"/>
      <c r="S126" s="371" t="s">
        <v>43</v>
      </c>
      <c r="T126" s="371"/>
      <c r="U126" s="371" t="s">
        <v>44</v>
      </c>
      <c r="V126" s="1167"/>
      <c r="W126" s="1167"/>
      <c r="X126" s="1167"/>
      <c r="Y126" s="1167"/>
      <c r="Z126" s="1167"/>
      <c r="AA126" s="1167"/>
      <c r="AB126" s="1167"/>
      <c r="AC126" s="1167"/>
      <c r="AD126" s="1167"/>
      <c r="AE126" s="1167"/>
      <c r="AF126" s="1167"/>
      <c r="AG126" s="1167"/>
      <c r="AH126" s="1167"/>
      <c r="AI126" s="1167"/>
      <c r="AJ126" s="423" t="s">
        <v>45</v>
      </c>
      <c r="AK126" s="162"/>
    </row>
    <row r="127" spans="1:37" s="157" customFormat="1" ht="15.75" customHeight="1" thickBot="1">
      <c r="A127" s="984"/>
      <c r="B127" s="985"/>
      <c r="C127" s="985"/>
      <c r="D127" s="985"/>
      <c r="E127" s="1055" t="s">
        <v>399</v>
      </c>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7"/>
      <c r="AK127" s="162"/>
    </row>
    <row r="128" spans="1:37" s="157" customFormat="1" ht="82.5" customHeight="1" thickBot="1">
      <c r="A128" s="984"/>
      <c r="B128" s="985"/>
      <c r="C128" s="985"/>
      <c r="D128" s="985"/>
      <c r="E128" s="1194"/>
      <c r="F128" s="1195"/>
      <c r="G128" s="1195"/>
      <c r="H128" s="1195"/>
      <c r="I128" s="1195"/>
      <c r="J128" s="1195"/>
      <c r="K128" s="1195"/>
      <c r="L128" s="1195"/>
      <c r="M128" s="1195"/>
      <c r="N128" s="1195"/>
      <c r="O128" s="1195"/>
      <c r="P128" s="1195"/>
      <c r="Q128" s="1195"/>
      <c r="R128" s="1195"/>
      <c r="S128" s="1195"/>
      <c r="T128" s="1195"/>
      <c r="U128" s="1195"/>
      <c r="V128" s="1195"/>
      <c r="W128" s="1195"/>
      <c r="X128" s="1195"/>
      <c r="Y128" s="1195"/>
      <c r="Z128" s="1195"/>
      <c r="AA128" s="1195"/>
      <c r="AB128" s="1195"/>
      <c r="AC128" s="1195"/>
      <c r="AD128" s="1195"/>
      <c r="AE128" s="1195"/>
      <c r="AF128" s="1195"/>
      <c r="AG128" s="1195"/>
      <c r="AH128" s="1195"/>
      <c r="AI128" s="1195"/>
      <c r="AJ128" s="1196"/>
      <c r="AK128" s="162"/>
    </row>
    <row r="129" spans="1:42" s="157" customFormat="1" ht="14.25" thickBot="1">
      <c r="A129" s="984"/>
      <c r="B129" s="985"/>
      <c r="C129" s="985"/>
      <c r="D129" s="985"/>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972"/>
      <c r="B130" s="973"/>
      <c r="C130" s="973"/>
      <c r="D130" s="973"/>
      <c r="E130" s="392" t="s">
        <v>171</v>
      </c>
      <c r="F130" s="759"/>
      <c r="G130" s="759"/>
      <c r="H130" s="759"/>
      <c r="I130" s="759"/>
      <c r="J130" s="759"/>
      <c r="K130" s="445"/>
      <c r="L130" s="1064" t="s">
        <v>33</v>
      </c>
      <c r="M130" s="1065"/>
      <c r="N130" s="1066"/>
      <c r="O130" s="1066"/>
      <c r="P130" s="761" t="s">
        <v>5</v>
      </c>
      <c r="Q130" s="1066"/>
      <c r="R130" s="106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84" t="s">
        <v>453</v>
      </c>
      <c r="B131" s="885"/>
      <c r="C131" s="885"/>
      <c r="D131" s="885"/>
      <c r="E131" s="885"/>
      <c r="F131" s="885"/>
      <c r="G131" s="885"/>
      <c r="H131" s="885"/>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6"/>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878" t="s">
        <v>49</v>
      </c>
      <c r="B134" s="879"/>
      <c r="C134" s="879"/>
      <c r="D134" s="880"/>
      <c r="E134" s="1209" t="s">
        <v>325</v>
      </c>
      <c r="F134" s="1210"/>
      <c r="G134" s="1210"/>
      <c r="H134" s="1211"/>
      <c r="I134" s="451"/>
      <c r="J134" s="1070" t="s">
        <v>47</v>
      </c>
      <c r="K134" s="1070"/>
      <c r="L134" s="1070"/>
      <c r="M134" s="451"/>
      <c r="N134" s="1210" t="s">
        <v>326</v>
      </c>
      <c r="O134" s="1210"/>
      <c r="P134" s="1210"/>
      <c r="Q134" s="1210"/>
      <c r="R134" s="1210"/>
      <c r="S134" s="1210"/>
      <c r="T134" s="451"/>
      <c r="U134" s="1210" t="s">
        <v>327</v>
      </c>
      <c r="V134" s="1210"/>
      <c r="W134" s="1210"/>
      <c r="X134" s="1210"/>
      <c r="Y134" s="1210"/>
      <c r="Z134" s="1210"/>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84"/>
      <c r="B135" s="885"/>
      <c r="C135" s="885"/>
      <c r="D135" s="886"/>
      <c r="E135" s="1212" t="s">
        <v>43</v>
      </c>
      <c r="F135" s="1213"/>
      <c r="G135" s="1213"/>
      <c r="H135" s="1214"/>
      <c r="I135" s="451"/>
      <c r="J135" s="1070" t="s">
        <v>92</v>
      </c>
      <c r="K135" s="1070"/>
      <c r="L135" s="1070"/>
      <c r="M135" s="451"/>
      <c r="N135" s="1070" t="s">
        <v>328</v>
      </c>
      <c r="O135" s="1070"/>
      <c r="P135" s="1070"/>
      <c r="Q135" s="1070"/>
      <c r="R135" s="1070"/>
      <c r="S135" s="1070"/>
      <c r="T135" s="451"/>
      <c r="U135" s="1092" t="s">
        <v>48</v>
      </c>
      <c r="V135" s="1092"/>
      <c r="W135" s="1092"/>
      <c r="X135" s="1092"/>
      <c r="Y135" s="1092"/>
      <c r="Z135" s="1092"/>
      <c r="AA135" s="453"/>
      <c r="AB135" s="1092" t="s">
        <v>43</v>
      </c>
      <c r="AC135" s="1092"/>
      <c r="AD135" s="1092"/>
      <c r="AE135" s="238" t="s">
        <v>44</v>
      </c>
      <c r="AF135" s="1201"/>
      <c r="AG135" s="1201"/>
      <c r="AH135" s="1201"/>
      <c r="AI135" s="1201"/>
      <c r="AJ135" s="454" t="s">
        <v>45</v>
      </c>
      <c r="AK135" s="140"/>
      <c r="AL135" s="140"/>
    </row>
    <row r="136" spans="1:42" s="157" customFormat="1" ht="15.75" customHeight="1">
      <c r="A136" s="878" t="s">
        <v>46</v>
      </c>
      <c r="B136" s="879"/>
      <c r="C136" s="879"/>
      <c r="D136" s="880"/>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881"/>
      <c r="B137" s="882"/>
      <c r="C137" s="882"/>
      <c r="D137" s="883"/>
      <c r="E137" s="455"/>
      <c r="F137" s="371" t="s">
        <v>50</v>
      </c>
      <c r="G137" s="418"/>
      <c r="H137" s="418"/>
      <c r="I137" s="418"/>
      <c r="J137" s="418"/>
      <c r="K137" s="455"/>
      <c r="L137" s="371" t="s">
        <v>169</v>
      </c>
      <c r="M137" s="418"/>
      <c r="N137" s="418"/>
      <c r="O137" s="371"/>
      <c r="P137" s="371"/>
      <c r="Q137" s="327"/>
      <c r="R137" s="456"/>
      <c r="S137" s="371" t="s">
        <v>43</v>
      </c>
      <c r="T137" s="371"/>
      <c r="U137" s="371" t="s">
        <v>44</v>
      </c>
      <c r="V137" s="1184"/>
      <c r="W137" s="1184"/>
      <c r="X137" s="1184"/>
      <c r="Y137" s="1184"/>
      <c r="Z137" s="1184"/>
      <c r="AA137" s="1184"/>
      <c r="AB137" s="1184"/>
      <c r="AC137" s="1184"/>
      <c r="AD137" s="1184"/>
      <c r="AE137" s="1184"/>
      <c r="AF137" s="1184"/>
      <c r="AG137" s="1184"/>
      <c r="AH137" s="1184"/>
      <c r="AI137" s="1184"/>
      <c r="AJ137" s="423" t="s">
        <v>45</v>
      </c>
      <c r="AK137" s="140"/>
      <c r="AL137" s="140"/>
    </row>
    <row r="138" spans="1:42" s="157" customFormat="1" ht="15.75" customHeight="1" thickBot="1">
      <c r="A138" s="881"/>
      <c r="B138" s="882"/>
      <c r="C138" s="882"/>
      <c r="D138" s="883"/>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881"/>
      <c r="B139" s="882"/>
      <c r="C139" s="882"/>
      <c r="D139" s="882"/>
      <c r="E139" s="1161"/>
      <c r="F139" s="1162"/>
      <c r="G139" s="1162"/>
      <c r="H139" s="1162"/>
      <c r="I139" s="1162"/>
      <c r="J139" s="1162"/>
      <c r="K139" s="1162"/>
      <c r="L139" s="1162"/>
      <c r="M139" s="1162"/>
      <c r="N139" s="1162"/>
      <c r="O139" s="1162"/>
      <c r="P139" s="1162"/>
      <c r="Q139" s="1162"/>
      <c r="R139" s="1162"/>
      <c r="S139" s="1162"/>
      <c r="T139" s="1162"/>
      <c r="U139" s="1162"/>
      <c r="V139" s="1162"/>
      <c r="W139" s="1162"/>
      <c r="X139" s="1162"/>
      <c r="Y139" s="1162"/>
      <c r="Z139" s="1162"/>
      <c r="AA139" s="1162"/>
      <c r="AB139" s="1162"/>
      <c r="AC139" s="1162"/>
      <c r="AD139" s="1162"/>
      <c r="AE139" s="1162"/>
      <c r="AF139" s="1162"/>
      <c r="AG139" s="1162"/>
      <c r="AH139" s="1162"/>
      <c r="AI139" s="1162"/>
      <c r="AJ139" s="1163"/>
      <c r="AK139" s="162"/>
    </row>
    <row r="140" spans="1:42" s="157" customFormat="1" ht="14.25" thickBot="1">
      <c r="A140" s="881"/>
      <c r="B140" s="882"/>
      <c r="C140" s="882"/>
      <c r="D140" s="883"/>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84"/>
      <c r="B141" s="885"/>
      <c r="C141" s="885"/>
      <c r="D141" s="886"/>
      <c r="E141" s="393" t="s">
        <v>171</v>
      </c>
      <c r="F141" s="759"/>
      <c r="G141" s="759"/>
      <c r="H141" s="759"/>
      <c r="I141" s="759"/>
      <c r="J141" s="759"/>
      <c r="K141" s="445"/>
      <c r="L141" s="1064" t="s">
        <v>33</v>
      </c>
      <c r="M141" s="1065"/>
      <c r="N141" s="877"/>
      <c r="O141" s="877"/>
      <c r="P141" s="761" t="s">
        <v>5</v>
      </c>
      <c r="Q141" s="877"/>
      <c r="R141" s="877"/>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84" t="s">
        <v>453</v>
      </c>
      <c r="B142" s="885"/>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6"/>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93" t="s">
        <v>466</v>
      </c>
      <c r="C145" s="1093"/>
      <c r="D145" s="1093"/>
      <c r="E145" s="1093"/>
      <c r="F145" s="1093"/>
      <c r="G145" s="1093"/>
      <c r="H145" s="1093"/>
      <c r="I145" s="1093"/>
      <c r="J145" s="1093"/>
      <c r="K145" s="1093"/>
      <c r="L145" s="1093"/>
      <c r="M145" s="1093"/>
      <c r="N145" s="1093"/>
      <c r="O145" s="1093"/>
      <c r="P145" s="1093"/>
      <c r="Q145" s="1093"/>
      <c r="R145" s="1093"/>
      <c r="S145" s="1093"/>
      <c r="T145" s="1093"/>
      <c r="U145" s="1093"/>
      <c r="V145" s="1093"/>
      <c r="W145" s="1093"/>
      <c r="X145" s="1093"/>
      <c r="Y145" s="1093"/>
      <c r="Z145" s="1093"/>
      <c r="AA145" s="1093"/>
      <c r="AB145" s="1093"/>
      <c r="AC145" s="1093"/>
      <c r="AD145" s="1093"/>
      <c r="AE145" s="1093"/>
      <c r="AF145" s="1093"/>
      <c r="AG145" s="1093"/>
      <c r="AH145" s="1093"/>
      <c r="AI145" s="1093"/>
      <c r="AJ145" s="1093"/>
    </row>
    <row r="146" spans="1:38" s="157" customFormat="1" ht="75" customHeight="1" thickBot="1">
      <c r="A146" s="943" t="s">
        <v>187</v>
      </c>
      <c r="B146" s="944"/>
      <c r="C146" s="944"/>
      <c r="D146" s="975"/>
      <c r="E146" s="1168"/>
      <c r="F146" s="1169"/>
      <c r="G146" s="1169"/>
      <c r="H146" s="1169"/>
      <c r="I146" s="1169"/>
      <c r="J146" s="1169"/>
      <c r="K146" s="1169"/>
      <c r="L146" s="1169"/>
      <c r="M146" s="1169"/>
      <c r="N146" s="1169"/>
      <c r="O146" s="1169"/>
      <c r="P146" s="1169"/>
      <c r="Q146" s="1169"/>
      <c r="R146" s="1169"/>
      <c r="S146" s="1169"/>
      <c r="T146" s="1169"/>
      <c r="U146" s="1169"/>
      <c r="V146" s="1169"/>
      <c r="W146" s="1169"/>
      <c r="X146" s="1169"/>
      <c r="Y146" s="1169"/>
      <c r="Z146" s="1169"/>
      <c r="AA146" s="1169"/>
      <c r="AB146" s="1169"/>
      <c r="AC146" s="1169"/>
      <c r="AD146" s="1169"/>
      <c r="AE146" s="1169"/>
      <c r="AF146" s="1169"/>
      <c r="AG146" s="1169"/>
      <c r="AH146" s="1169"/>
      <c r="AI146" s="1169"/>
      <c r="AJ146" s="1170"/>
    </row>
    <row r="147" spans="1:38" s="157" customFormat="1" ht="75" customHeight="1" thickBot="1">
      <c r="A147" s="943" t="s">
        <v>253</v>
      </c>
      <c r="B147" s="944"/>
      <c r="C147" s="944"/>
      <c r="D147" s="975"/>
      <c r="E147" s="1168"/>
      <c r="F147" s="1169"/>
      <c r="G147" s="1169"/>
      <c r="H147" s="1169"/>
      <c r="I147" s="1169"/>
      <c r="J147" s="1169"/>
      <c r="K147" s="1169"/>
      <c r="L147" s="1169"/>
      <c r="M147" s="1169"/>
      <c r="N147" s="1169"/>
      <c r="O147" s="1169"/>
      <c r="P147" s="1169"/>
      <c r="Q147" s="1169"/>
      <c r="R147" s="1169"/>
      <c r="S147" s="1169"/>
      <c r="T147" s="1169"/>
      <c r="U147" s="1169"/>
      <c r="V147" s="1169"/>
      <c r="W147" s="1169"/>
      <c r="X147" s="1169"/>
      <c r="Y147" s="1169"/>
      <c r="Z147" s="1169"/>
      <c r="AA147" s="1169"/>
      <c r="AB147" s="1169"/>
      <c r="AC147" s="1169"/>
      <c r="AD147" s="1169"/>
      <c r="AE147" s="1169"/>
      <c r="AF147" s="1169"/>
      <c r="AG147" s="1169"/>
      <c r="AH147" s="1169"/>
      <c r="AI147" s="1169"/>
      <c r="AJ147" s="117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84" t="s">
        <v>453</v>
      </c>
      <c r="B157" s="885"/>
      <c r="C157" s="885"/>
      <c r="D157" s="885"/>
      <c r="E157" s="885"/>
      <c r="F157" s="885"/>
      <c r="G157" s="885"/>
      <c r="H157" s="885"/>
      <c r="I157" s="885"/>
      <c r="J157" s="885"/>
      <c r="K157" s="885"/>
      <c r="L157" s="885"/>
      <c r="M157" s="885"/>
      <c r="N157" s="885"/>
      <c r="O157" s="885"/>
      <c r="P157" s="885"/>
      <c r="Q157" s="885"/>
      <c r="R157" s="885"/>
      <c r="S157" s="885"/>
      <c r="T157" s="885"/>
      <c r="U157" s="885"/>
      <c r="V157" s="885"/>
      <c r="W157" s="885"/>
      <c r="X157" s="885"/>
      <c r="Y157" s="885"/>
      <c r="Z157" s="885"/>
      <c r="AA157" s="885"/>
      <c r="AB157" s="885"/>
      <c r="AC157" s="885"/>
      <c r="AD157" s="885"/>
      <c r="AE157" s="885"/>
      <c r="AF157" s="886"/>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1197"/>
      <c r="B160" s="502" t="s">
        <v>57</v>
      </c>
      <c r="C160" s="1171" t="s">
        <v>241</v>
      </c>
      <c r="D160" s="1172"/>
      <c r="E160" s="1172"/>
      <c r="F160" s="1172"/>
      <c r="G160" s="1172"/>
      <c r="H160" s="1172"/>
      <c r="I160" s="1172"/>
      <c r="J160" s="1172"/>
      <c r="K160" s="1172"/>
      <c r="L160" s="1172"/>
      <c r="M160" s="1172"/>
      <c r="N160" s="1172"/>
      <c r="O160" s="1172"/>
      <c r="P160" s="1172"/>
      <c r="Q160" s="1172"/>
      <c r="R160" s="1172"/>
      <c r="S160" s="1172"/>
      <c r="T160" s="1172"/>
      <c r="U160" s="1172"/>
      <c r="V160" s="1172"/>
      <c r="W160" s="1172"/>
      <c r="X160" s="1172"/>
      <c r="Y160" s="1172"/>
      <c r="Z160" s="1172"/>
      <c r="AA160" s="1172"/>
      <c r="AB160" s="1172"/>
      <c r="AC160" s="1172"/>
      <c r="AD160" s="1172"/>
      <c r="AE160" s="1172"/>
      <c r="AF160" s="1172"/>
      <c r="AG160" s="1172"/>
      <c r="AH160" s="1172"/>
      <c r="AI160" s="1172"/>
      <c r="AJ160" s="1173"/>
      <c r="AK160" s="162"/>
      <c r="AL160" s="503"/>
    </row>
    <row r="161" spans="1:38" s="157" customFormat="1" ht="15" customHeight="1">
      <c r="A161" s="1198"/>
      <c r="B161" s="1180"/>
      <c r="C161" s="1096" t="s">
        <v>230</v>
      </c>
      <c r="D161" s="898"/>
      <c r="E161" s="898"/>
      <c r="F161" s="898"/>
      <c r="G161" s="898"/>
      <c r="H161" s="898"/>
      <c r="I161" s="898"/>
      <c r="J161" s="1097"/>
      <c r="K161" s="1181"/>
      <c r="L161" s="1182" t="s">
        <v>231</v>
      </c>
      <c r="M161" s="1192" t="s">
        <v>271</v>
      </c>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1193"/>
      <c r="AK161" s="504"/>
      <c r="AL161" s="505"/>
    </row>
    <row r="162" spans="1:38" s="157" customFormat="1" ht="15" customHeight="1" thickBot="1">
      <c r="A162" s="1198"/>
      <c r="B162" s="1100"/>
      <c r="C162" s="1096"/>
      <c r="D162" s="898"/>
      <c r="E162" s="898"/>
      <c r="F162" s="898"/>
      <c r="G162" s="898"/>
      <c r="H162" s="898"/>
      <c r="I162" s="898"/>
      <c r="J162" s="1097"/>
      <c r="K162" s="1181"/>
      <c r="L162" s="1182"/>
      <c r="M162" s="1192"/>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1193"/>
      <c r="AK162" s="504"/>
      <c r="AL162" s="505"/>
    </row>
    <row r="163" spans="1:38" s="157" customFormat="1" ht="75" customHeight="1" thickBot="1">
      <c r="A163" s="1198"/>
      <c r="B163" s="1100"/>
      <c r="C163" s="1096"/>
      <c r="D163" s="898"/>
      <c r="E163" s="898"/>
      <c r="F163" s="898"/>
      <c r="G163" s="898"/>
      <c r="H163" s="898"/>
      <c r="I163" s="898"/>
      <c r="J163" s="1097"/>
      <c r="K163" s="506"/>
      <c r="L163" s="1183"/>
      <c r="M163" s="1185"/>
      <c r="N163" s="1186"/>
      <c r="O163" s="1186"/>
      <c r="P163" s="1186"/>
      <c r="Q163" s="1186"/>
      <c r="R163" s="1186"/>
      <c r="S163" s="1186"/>
      <c r="T163" s="1186"/>
      <c r="U163" s="1186"/>
      <c r="V163" s="1186"/>
      <c r="W163" s="1186"/>
      <c r="X163" s="1186"/>
      <c r="Y163" s="1186"/>
      <c r="Z163" s="1186"/>
      <c r="AA163" s="1186"/>
      <c r="AB163" s="1186"/>
      <c r="AC163" s="1186"/>
      <c r="AD163" s="1186"/>
      <c r="AE163" s="1186"/>
      <c r="AF163" s="1186"/>
      <c r="AG163" s="1186"/>
      <c r="AH163" s="1186"/>
      <c r="AI163" s="1186"/>
      <c r="AJ163" s="1187"/>
      <c r="AK163" s="162"/>
      <c r="AL163" s="505"/>
    </row>
    <row r="164" spans="1:38" s="157" customFormat="1" ht="17.25" customHeight="1" thickBot="1">
      <c r="A164" s="1198"/>
      <c r="B164" s="1100"/>
      <c r="C164" s="1096"/>
      <c r="D164" s="898"/>
      <c r="E164" s="898"/>
      <c r="F164" s="898"/>
      <c r="G164" s="898"/>
      <c r="H164" s="898"/>
      <c r="I164" s="898"/>
      <c r="J164" s="1097"/>
      <c r="K164" s="751"/>
      <c r="L164" s="1182"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1199"/>
      <c r="B165" s="1100"/>
      <c r="C165" s="1096"/>
      <c r="D165" s="898"/>
      <c r="E165" s="898"/>
      <c r="F165" s="898"/>
      <c r="G165" s="898"/>
      <c r="H165" s="898"/>
      <c r="I165" s="898"/>
      <c r="J165" s="1097"/>
      <c r="K165" s="510"/>
      <c r="L165" s="1188"/>
      <c r="M165" s="1189"/>
      <c r="N165" s="1190"/>
      <c r="O165" s="1190"/>
      <c r="P165" s="1190"/>
      <c r="Q165" s="1190"/>
      <c r="R165" s="1190"/>
      <c r="S165" s="1190"/>
      <c r="T165" s="1190"/>
      <c r="U165" s="1190"/>
      <c r="V165" s="1190"/>
      <c r="W165" s="1190"/>
      <c r="X165" s="1190"/>
      <c r="Y165" s="1190"/>
      <c r="Z165" s="1190"/>
      <c r="AA165" s="1190"/>
      <c r="AB165" s="1190"/>
      <c r="AC165" s="1190"/>
      <c r="AD165" s="1190"/>
      <c r="AE165" s="1190"/>
      <c r="AF165" s="1190"/>
      <c r="AG165" s="1190"/>
      <c r="AH165" s="1190"/>
      <c r="AI165" s="1190"/>
      <c r="AJ165" s="1191"/>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84" t="s">
        <v>453</v>
      </c>
      <c r="B167" s="885"/>
      <c r="C167" s="885"/>
      <c r="D167" s="885"/>
      <c r="E167" s="885"/>
      <c r="F167" s="885"/>
      <c r="G167" s="885"/>
      <c r="H167" s="885"/>
      <c r="I167" s="885"/>
      <c r="J167" s="885"/>
      <c r="K167" s="885"/>
      <c r="L167" s="885"/>
      <c r="M167" s="885"/>
      <c r="N167" s="885"/>
      <c r="O167" s="885"/>
      <c r="P167" s="885"/>
      <c r="Q167" s="885"/>
      <c r="R167" s="885"/>
      <c r="S167" s="885"/>
      <c r="T167" s="885"/>
      <c r="U167" s="885"/>
      <c r="V167" s="885"/>
      <c r="W167" s="885"/>
      <c r="X167" s="885"/>
      <c r="Y167" s="885"/>
      <c r="Z167" s="885"/>
      <c r="AA167" s="885"/>
      <c r="AB167" s="885"/>
      <c r="AC167" s="885"/>
      <c r="AD167" s="885"/>
      <c r="AE167" s="885"/>
      <c r="AF167" s="886"/>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1197"/>
      <c r="B170" s="520" t="s">
        <v>226</v>
      </c>
      <c r="C170" s="1177" t="s">
        <v>86</v>
      </c>
      <c r="D170" s="1178"/>
      <c r="E170" s="1178"/>
      <c r="F170" s="1178"/>
      <c r="G170" s="1178"/>
      <c r="H170" s="1178"/>
      <c r="I170" s="1178"/>
      <c r="J170" s="1178"/>
      <c r="K170" s="1178"/>
      <c r="L170" s="1178"/>
      <c r="M170" s="1178"/>
      <c r="N170" s="1178"/>
      <c r="O170" s="1178"/>
      <c r="P170" s="1178"/>
      <c r="Q170" s="1178"/>
      <c r="R170" s="1178"/>
      <c r="S170" s="1178"/>
      <c r="T170" s="1178"/>
      <c r="U170" s="901"/>
      <c r="V170" s="901"/>
      <c r="W170" s="901"/>
      <c r="X170" s="901"/>
      <c r="Y170" s="901"/>
      <c r="Z170" s="901"/>
      <c r="AA170" s="901"/>
      <c r="AB170" s="901"/>
      <c r="AC170" s="901"/>
      <c r="AD170" s="901"/>
      <c r="AE170" s="901"/>
      <c r="AF170" s="901"/>
      <c r="AG170" s="901"/>
      <c r="AH170" s="901"/>
      <c r="AI170" s="901"/>
      <c r="AJ170" s="1179"/>
      <c r="AK170" s="144"/>
      <c r="AL170" s="511"/>
    </row>
    <row r="171" spans="1:38" s="157" customFormat="1" ht="27" customHeight="1">
      <c r="A171" s="1198"/>
      <c r="B171" s="1099"/>
      <c r="C171" s="1094" t="s">
        <v>240</v>
      </c>
      <c r="D171" s="895"/>
      <c r="E171" s="895"/>
      <c r="F171" s="895"/>
      <c r="G171" s="895"/>
      <c r="H171" s="895"/>
      <c r="I171" s="895"/>
      <c r="J171" s="1095"/>
      <c r="K171" s="521"/>
      <c r="L171" s="522" t="s">
        <v>88</v>
      </c>
      <c r="M171" s="1164" t="s">
        <v>58</v>
      </c>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144"/>
      <c r="AL171" s="482"/>
    </row>
    <row r="172" spans="1:38" s="157" customFormat="1" ht="40.5" customHeight="1">
      <c r="A172" s="1198"/>
      <c r="B172" s="1100"/>
      <c r="C172" s="1096"/>
      <c r="D172" s="898"/>
      <c r="E172" s="898"/>
      <c r="F172" s="898"/>
      <c r="G172" s="898"/>
      <c r="H172" s="898"/>
      <c r="I172" s="898"/>
      <c r="J172" s="1097"/>
      <c r="K172" s="523"/>
      <c r="L172" s="524" t="s">
        <v>234</v>
      </c>
      <c r="M172" s="1101" t="s">
        <v>55</v>
      </c>
      <c r="N172" s="907"/>
      <c r="O172" s="907"/>
      <c r="P172" s="907"/>
      <c r="Q172" s="907"/>
      <c r="R172" s="907"/>
      <c r="S172" s="907"/>
      <c r="T172" s="907"/>
      <c r="U172" s="907"/>
      <c r="V172" s="907"/>
      <c r="W172" s="907"/>
      <c r="X172" s="907"/>
      <c r="Y172" s="907"/>
      <c r="Z172" s="907"/>
      <c r="AA172" s="907"/>
      <c r="AB172" s="907"/>
      <c r="AC172" s="907"/>
      <c r="AD172" s="907"/>
      <c r="AE172" s="907"/>
      <c r="AF172" s="907"/>
      <c r="AG172" s="907"/>
      <c r="AH172" s="907"/>
      <c r="AI172" s="907"/>
      <c r="AJ172" s="1102"/>
      <c r="AK172" s="525"/>
      <c r="AL172" s="526"/>
    </row>
    <row r="173" spans="1:38" s="157" customFormat="1" ht="40.5" customHeight="1">
      <c r="A173" s="1199"/>
      <c r="B173" s="1100"/>
      <c r="C173" s="1096"/>
      <c r="D173" s="898"/>
      <c r="E173" s="898"/>
      <c r="F173" s="898"/>
      <c r="G173" s="898"/>
      <c r="H173" s="898"/>
      <c r="I173" s="898"/>
      <c r="J173" s="1097"/>
      <c r="K173" s="510"/>
      <c r="L173" s="752" t="s">
        <v>233</v>
      </c>
      <c r="M173" s="1071" t="s">
        <v>59</v>
      </c>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1073"/>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84" t="s">
        <v>453</v>
      </c>
      <c r="B175" s="885"/>
      <c r="C175" s="885"/>
      <c r="D175" s="885"/>
      <c r="E175" s="885"/>
      <c r="F175" s="885"/>
      <c r="G175" s="885"/>
      <c r="H175" s="885"/>
      <c r="I175" s="885"/>
      <c r="J175" s="885"/>
      <c r="K175" s="885"/>
      <c r="L175" s="885"/>
      <c r="M175" s="885"/>
      <c r="N175" s="885"/>
      <c r="O175" s="885"/>
      <c r="P175" s="885"/>
      <c r="Q175" s="885"/>
      <c r="R175" s="885"/>
      <c r="S175" s="885"/>
      <c r="T175" s="885"/>
      <c r="U175" s="885"/>
      <c r="V175" s="885"/>
      <c r="W175" s="885"/>
      <c r="X175" s="885"/>
      <c r="Y175" s="885"/>
      <c r="Z175" s="885"/>
      <c r="AA175" s="885"/>
      <c r="AB175" s="885"/>
      <c r="AC175" s="885"/>
      <c r="AD175" s="885"/>
      <c r="AE175" s="885"/>
      <c r="AF175" s="886"/>
      <c r="AG175" s="432"/>
      <c r="AH175" s="433" t="s">
        <v>124</v>
      </c>
      <c r="AI175" s="432"/>
      <c r="AJ175" s="494"/>
      <c r="AK175" s="791" t="b">
        <v>0</v>
      </c>
    </row>
    <row r="176" spans="1:38" s="157" customFormat="1" ht="28.5" customHeight="1">
      <c r="A176" s="1074" t="s">
        <v>137</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1174" t="s">
        <v>339</v>
      </c>
      <c r="B180" s="1175"/>
      <c r="C180" s="1175"/>
      <c r="D180" s="1175"/>
      <c r="E180" s="1175"/>
      <c r="F180" s="1175"/>
      <c r="G180" s="1175"/>
      <c r="H180" s="1175"/>
      <c r="I180" s="1175"/>
      <c r="J180" s="1175"/>
      <c r="K180" s="1175"/>
      <c r="L180" s="1175"/>
      <c r="M180" s="1175"/>
      <c r="N180" s="1175"/>
      <c r="O180" s="1175"/>
      <c r="P180" s="1175"/>
      <c r="Q180" s="1175"/>
      <c r="R180" s="1175"/>
      <c r="S180" s="1175"/>
      <c r="T180" s="1175"/>
      <c r="U180" s="1175"/>
      <c r="V180" s="1175"/>
      <c r="W180" s="1175"/>
      <c r="X180" s="1175"/>
      <c r="Y180" s="1175"/>
      <c r="Z180" s="1175"/>
      <c r="AA180" s="1175"/>
      <c r="AB180" s="1175"/>
      <c r="AC180" s="1175"/>
      <c r="AD180" s="1175"/>
      <c r="AE180" s="1175"/>
      <c r="AF180" s="1175"/>
      <c r="AG180" s="1175"/>
      <c r="AH180" s="1175"/>
      <c r="AI180" s="1175"/>
      <c r="AJ180" s="117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1105" t="s">
        <v>309</v>
      </c>
      <c r="B182" s="1106"/>
      <c r="C182" s="1106"/>
      <c r="D182" s="1107"/>
      <c r="E182" s="1067" t="s">
        <v>56</v>
      </c>
      <c r="F182" s="1068"/>
      <c r="G182" s="1068"/>
      <c r="H182" s="1068"/>
      <c r="I182" s="1068"/>
      <c r="J182" s="1068"/>
      <c r="K182" s="1068"/>
      <c r="L182" s="1068"/>
      <c r="M182" s="1068"/>
      <c r="N182" s="1068"/>
      <c r="O182" s="1068"/>
      <c r="P182" s="1068"/>
      <c r="Q182" s="1068"/>
      <c r="R182" s="1068"/>
      <c r="S182" s="1068"/>
      <c r="T182" s="1068"/>
      <c r="U182" s="1068"/>
      <c r="V182" s="1068"/>
      <c r="W182" s="1068"/>
      <c r="X182" s="1068"/>
      <c r="Y182" s="1068"/>
      <c r="Z182" s="1068"/>
      <c r="AA182" s="1068"/>
      <c r="AB182" s="1068"/>
      <c r="AC182" s="1068"/>
      <c r="AD182" s="1068"/>
      <c r="AE182" s="1068"/>
      <c r="AF182" s="1068"/>
      <c r="AG182" s="1068"/>
      <c r="AH182" s="1068"/>
      <c r="AI182" s="1068"/>
      <c r="AJ182" s="1069"/>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894" t="s">
        <v>299</v>
      </c>
      <c r="B183" s="895"/>
      <c r="C183" s="895"/>
      <c r="D183" s="896"/>
      <c r="E183" s="534"/>
      <c r="F183" s="1103" t="s">
        <v>279</v>
      </c>
      <c r="G183" s="1103"/>
      <c r="H183" s="1103"/>
      <c r="I183" s="1103"/>
      <c r="J183" s="1103"/>
      <c r="K183" s="1103"/>
      <c r="L183" s="1103"/>
      <c r="M183" s="1103"/>
      <c r="N183" s="1103"/>
      <c r="O183" s="1103"/>
      <c r="P183" s="1103"/>
      <c r="Q183" s="1103"/>
      <c r="R183" s="1103"/>
      <c r="S183" s="1103"/>
      <c r="T183" s="1103"/>
      <c r="U183" s="1103"/>
      <c r="V183" s="1103"/>
      <c r="W183" s="1103"/>
      <c r="X183" s="1103"/>
      <c r="Y183" s="1103"/>
      <c r="Z183" s="1103"/>
      <c r="AA183" s="1103"/>
      <c r="AB183" s="1103"/>
      <c r="AC183" s="1103"/>
      <c r="AD183" s="1103"/>
      <c r="AE183" s="1103"/>
      <c r="AF183" s="1103"/>
      <c r="AG183" s="1103"/>
      <c r="AH183" s="1103"/>
      <c r="AI183" s="1103"/>
      <c r="AJ183" s="1104"/>
      <c r="AK183" s="530"/>
    </row>
    <row r="184" spans="1:52" s="533" customFormat="1" ht="13.5" customHeight="1">
      <c r="A184" s="897"/>
      <c r="B184" s="898"/>
      <c r="C184" s="898"/>
      <c r="D184" s="899"/>
      <c r="E184" s="535"/>
      <c r="F184" s="1058" t="s">
        <v>280</v>
      </c>
      <c r="G184" s="1058"/>
      <c r="H184" s="1058"/>
      <c r="I184" s="1058"/>
      <c r="J184" s="1058"/>
      <c r="K184" s="1058"/>
      <c r="L184" s="1058"/>
      <c r="M184" s="1058"/>
      <c r="N184" s="1058"/>
      <c r="O184" s="1058"/>
      <c r="P184" s="1058"/>
      <c r="Q184" s="1058"/>
      <c r="R184" s="1058"/>
      <c r="S184" s="1058"/>
      <c r="T184" s="1058"/>
      <c r="U184" s="1058"/>
      <c r="V184" s="1058"/>
      <c r="W184" s="1058"/>
      <c r="X184" s="1058"/>
      <c r="Y184" s="1058"/>
      <c r="Z184" s="1058"/>
      <c r="AA184" s="1058"/>
      <c r="AB184" s="1058"/>
      <c r="AC184" s="1058"/>
      <c r="AD184" s="1058"/>
      <c r="AE184" s="1058"/>
      <c r="AF184" s="1058"/>
      <c r="AG184" s="1058"/>
      <c r="AH184" s="1058"/>
      <c r="AI184" s="1058"/>
      <c r="AJ184" s="536"/>
      <c r="AK184" s="530"/>
    </row>
    <row r="185" spans="1:52" s="533" customFormat="1" ht="13.5" customHeight="1">
      <c r="A185" s="897"/>
      <c r="B185" s="898"/>
      <c r="C185" s="898"/>
      <c r="D185" s="899"/>
      <c r="E185" s="535"/>
      <c r="F185" s="1058" t="s">
        <v>305</v>
      </c>
      <c r="G185" s="1058"/>
      <c r="H185" s="1058"/>
      <c r="I185" s="1058"/>
      <c r="J185" s="1058"/>
      <c r="K185" s="1058"/>
      <c r="L185" s="1058"/>
      <c r="M185" s="1058"/>
      <c r="N185" s="1058"/>
      <c r="O185" s="1058"/>
      <c r="P185" s="1058"/>
      <c r="Q185" s="1058"/>
      <c r="R185" s="1058"/>
      <c r="S185" s="1058"/>
      <c r="T185" s="1058"/>
      <c r="U185" s="1058"/>
      <c r="V185" s="1058"/>
      <c r="W185" s="1058"/>
      <c r="X185" s="1058"/>
      <c r="Y185" s="1058"/>
      <c r="Z185" s="1058"/>
      <c r="AA185" s="1058"/>
      <c r="AB185" s="1058"/>
      <c r="AC185" s="1058"/>
      <c r="AD185" s="1058"/>
      <c r="AE185" s="1058"/>
      <c r="AF185" s="1058"/>
      <c r="AG185" s="1058"/>
      <c r="AH185" s="1058"/>
      <c r="AI185" s="1058"/>
      <c r="AJ185" s="536"/>
      <c r="AK185" s="530"/>
    </row>
    <row r="186" spans="1:52" s="533" customFormat="1" ht="13.5" customHeight="1">
      <c r="A186" s="900"/>
      <c r="B186" s="901"/>
      <c r="C186" s="901"/>
      <c r="D186" s="902"/>
      <c r="E186" s="537"/>
      <c r="F186" s="1098" t="s">
        <v>306</v>
      </c>
      <c r="G186" s="1098"/>
      <c r="H186" s="1098"/>
      <c r="I186" s="1098"/>
      <c r="J186" s="1098"/>
      <c r="K186" s="1098"/>
      <c r="L186" s="1098"/>
      <c r="M186" s="1098"/>
      <c r="N186" s="1098"/>
      <c r="O186" s="1098"/>
      <c r="P186" s="1098"/>
      <c r="Q186" s="1098"/>
      <c r="R186" s="1098"/>
      <c r="S186" s="1098"/>
      <c r="T186" s="1098"/>
      <c r="U186" s="1098"/>
      <c r="V186" s="1098"/>
      <c r="W186" s="1098"/>
      <c r="X186" s="1098"/>
      <c r="Y186" s="1098"/>
      <c r="Z186" s="1098"/>
      <c r="AA186" s="1098"/>
      <c r="AB186" s="1098"/>
      <c r="AC186" s="1098"/>
      <c r="AD186" s="1098"/>
      <c r="AE186" s="1098"/>
      <c r="AF186" s="1098"/>
      <c r="AG186" s="1098"/>
      <c r="AH186" s="1098"/>
      <c r="AI186" s="1098"/>
      <c r="AJ186" s="538"/>
      <c r="AK186" s="530"/>
    </row>
    <row r="187" spans="1:52" s="533" customFormat="1" ht="24.75" customHeight="1">
      <c r="A187" s="894" t="s">
        <v>300</v>
      </c>
      <c r="B187" s="895"/>
      <c r="C187" s="895"/>
      <c r="D187" s="896"/>
      <c r="E187" s="539"/>
      <c r="F187" s="1059" t="s">
        <v>281</v>
      </c>
      <c r="G187" s="1059"/>
      <c r="H187" s="1059"/>
      <c r="I187" s="1059"/>
      <c r="J187" s="1059"/>
      <c r="K187" s="1059"/>
      <c r="L187" s="1059"/>
      <c r="M187" s="1059"/>
      <c r="N187" s="1059"/>
      <c r="O187" s="1059"/>
      <c r="P187" s="1059"/>
      <c r="Q187" s="1059"/>
      <c r="R187" s="1059"/>
      <c r="S187" s="1059"/>
      <c r="T187" s="1059"/>
      <c r="U187" s="1059"/>
      <c r="V187" s="1059"/>
      <c r="W187" s="1059"/>
      <c r="X187" s="1059"/>
      <c r="Y187" s="1059"/>
      <c r="Z187" s="1059"/>
      <c r="AA187" s="1059"/>
      <c r="AB187" s="1059"/>
      <c r="AC187" s="1059"/>
      <c r="AD187" s="1059"/>
      <c r="AE187" s="1059"/>
      <c r="AF187" s="1059"/>
      <c r="AG187" s="1059"/>
      <c r="AH187" s="1059"/>
      <c r="AI187" s="1059"/>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897"/>
      <c r="B188" s="898"/>
      <c r="C188" s="898"/>
      <c r="D188" s="899"/>
      <c r="E188" s="541"/>
      <c r="F188" s="904" t="s">
        <v>282</v>
      </c>
      <c r="G188" s="904"/>
      <c r="H188" s="904"/>
      <c r="I188" s="904"/>
      <c r="J188" s="904"/>
      <c r="K188" s="904"/>
      <c r="L188" s="904"/>
      <c r="M188" s="904"/>
      <c r="N188" s="904"/>
      <c r="O188" s="904"/>
      <c r="P188" s="904"/>
      <c r="Q188" s="904"/>
      <c r="R188" s="904"/>
      <c r="S188" s="904"/>
      <c r="T188" s="904"/>
      <c r="U188" s="904"/>
      <c r="V188" s="904"/>
      <c r="W188" s="904"/>
      <c r="X188" s="904"/>
      <c r="Y188" s="904"/>
      <c r="Z188" s="904"/>
      <c r="AA188" s="904"/>
      <c r="AB188" s="904"/>
      <c r="AC188" s="904"/>
      <c r="AD188" s="904"/>
      <c r="AE188" s="904"/>
      <c r="AF188" s="904"/>
      <c r="AG188" s="904"/>
      <c r="AH188" s="904"/>
      <c r="AI188" s="904"/>
      <c r="AJ188" s="542"/>
      <c r="AK188" s="530"/>
    </row>
    <row r="189" spans="1:52" s="157" customFormat="1" ht="13.5" customHeight="1">
      <c r="A189" s="897"/>
      <c r="B189" s="898"/>
      <c r="C189" s="898"/>
      <c r="D189" s="899"/>
      <c r="E189" s="535"/>
      <c r="F189" s="1058" t="s">
        <v>283</v>
      </c>
      <c r="G189" s="1058"/>
      <c r="H189" s="1058"/>
      <c r="I189" s="1058"/>
      <c r="J189" s="1058"/>
      <c r="K189" s="1058"/>
      <c r="L189" s="1058"/>
      <c r="M189" s="1058"/>
      <c r="N189" s="1058"/>
      <c r="O189" s="1058"/>
      <c r="P189" s="1058"/>
      <c r="Q189" s="1058"/>
      <c r="R189" s="1058"/>
      <c r="S189" s="1058"/>
      <c r="T189" s="1058"/>
      <c r="U189" s="1058"/>
      <c r="V189" s="1058"/>
      <c r="W189" s="1058"/>
      <c r="X189" s="1058"/>
      <c r="Y189" s="1058"/>
      <c r="Z189" s="1058"/>
      <c r="AA189" s="1058"/>
      <c r="AB189" s="1058"/>
      <c r="AC189" s="1058"/>
      <c r="AD189" s="1058"/>
      <c r="AE189" s="1058"/>
      <c r="AF189" s="1058"/>
      <c r="AG189" s="1058"/>
      <c r="AH189" s="1058"/>
      <c r="AI189" s="1058"/>
      <c r="AJ189" s="536"/>
      <c r="AK189" s="530"/>
    </row>
    <row r="190" spans="1:52" s="157" customFormat="1" ht="13.5" customHeight="1">
      <c r="A190" s="900"/>
      <c r="B190" s="901"/>
      <c r="C190" s="901"/>
      <c r="D190" s="902"/>
      <c r="E190" s="543"/>
      <c r="F190" s="1062" t="s">
        <v>284</v>
      </c>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3"/>
      <c r="AK190" s="530"/>
    </row>
    <row r="191" spans="1:52" s="157" customFormat="1" ht="13.5" customHeight="1">
      <c r="A191" s="894" t="s">
        <v>301</v>
      </c>
      <c r="B191" s="895"/>
      <c r="C191" s="895"/>
      <c r="D191" s="896"/>
      <c r="E191" s="541"/>
      <c r="F191" s="904" t="s">
        <v>285</v>
      </c>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542"/>
      <c r="AK191" s="530"/>
    </row>
    <row r="192" spans="1:52" s="157" customFormat="1" ht="22.5" customHeight="1">
      <c r="A192" s="897"/>
      <c r="B192" s="898"/>
      <c r="C192" s="898"/>
      <c r="D192" s="899"/>
      <c r="E192" s="535"/>
      <c r="F192" s="1058" t="s">
        <v>286</v>
      </c>
      <c r="G192" s="1058"/>
      <c r="H192" s="1058"/>
      <c r="I192" s="1058"/>
      <c r="J192" s="1058"/>
      <c r="K192" s="1058"/>
      <c r="L192" s="1058"/>
      <c r="M192" s="1058"/>
      <c r="N192" s="1058"/>
      <c r="O192" s="1058"/>
      <c r="P192" s="1058"/>
      <c r="Q192" s="1058"/>
      <c r="R192" s="1058"/>
      <c r="S192" s="1058"/>
      <c r="T192" s="1058"/>
      <c r="U192" s="1058"/>
      <c r="V192" s="1058"/>
      <c r="W192" s="1058"/>
      <c r="X192" s="1058"/>
      <c r="Y192" s="1058"/>
      <c r="Z192" s="1058"/>
      <c r="AA192" s="1058"/>
      <c r="AB192" s="1058"/>
      <c r="AC192" s="1058"/>
      <c r="AD192" s="1058"/>
      <c r="AE192" s="1058"/>
      <c r="AF192" s="1058"/>
      <c r="AG192" s="1058"/>
      <c r="AH192" s="1058"/>
      <c r="AI192" s="1058"/>
      <c r="AJ192" s="536"/>
      <c r="AK192" s="530"/>
    </row>
    <row r="193" spans="1:52" s="157" customFormat="1" ht="13.5" customHeight="1">
      <c r="A193" s="897"/>
      <c r="B193" s="898"/>
      <c r="C193" s="898"/>
      <c r="D193" s="899"/>
      <c r="E193" s="535"/>
      <c r="F193" s="1058" t="s">
        <v>287</v>
      </c>
      <c r="G193" s="1058"/>
      <c r="H193" s="1058"/>
      <c r="I193" s="1058"/>
      <c r="J193" s="1058"/>
      <c r="K193" s="1058"/>
      <c r="L193" s="1058"/>
      <c r="M193" s="1058"/>
      <c r="N193" s="1058"/>
      <c r="O193" s="1058"/>
      <c r="P193" s="1058"/>
      <c r="Q193" s="1058"/>
      <c r="R193" s="1058"/>
      <c r="S193" s="1058"/>
      <c r="T193" s="1058"/>
      <c r="U193" s="1058"/>
      <c r="V193" s="1058"/>
      <c r="W193" s="1058"/>
      <c r="X193" s="1058"/>
      <c r="Y193" s="1058"/>
      <c r="Z193" s="1058"/>
      <c r="AA193" s="1058"/>
      <c r="AB193" s="1058"/>
      <c r="AC193" s="1058"/>
      <c r="AD193" s="1058"/>
      <c r="AE193" s="1058"/>
      <c r="AF193" s="1058"/>
      <c r="AG193" s="1058"/>
      <c r="AH193" s="1058"/>
      <c r="AI193" s="1058"/>
      <c r="AJ193" s="536"/>
      <c r="AK193" s="530"/>
    </row>
    <row r="194" spans="1:52" s="157" customFormat="1" ht="13.5" customHeight="1">
      <c r="A194" s="900"/>
      <c r="B194" s="901"/>
      <c r="C194" s="901"/>
      <c r="D194" s="902"/>
      <c r="E194" s="543"/>
      <c r="F194" s="1062" t="s">
        <v>288</v>
      </c>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544"/>
      <c r="AK194" s="530"/>
    </row>
    <row r="195" spans="1:52" s="157" customFormat="1" ht="21" customHeight="1">
      <c r="A195" s="894" t="s">
        <v>302</v>
      </c>
      <c r="B195" s="895"/>
      <c r="C195" s="895"/>
      <c r="D195" s="896"/>
      <c r="E195" s="541"/>
      <c r="F195" s="903" t="s">
        <v>289</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542"/>
      <c r="AK195" s="530"/>
    </row>
    <row r="196" spans="1:52" s="157" customFormat="1" ht="13.5" customHeight="1">
      <c r="A196" s="897"/>
      <c r="B196" s="898"/>
      <c r="C196" s="898"/>
      <c r="D196" s="899"/>
      <c r="E196" s="535"/>
      <c r="F196" s="905" t="s">
        <v>307</v>
      </c>
      <c r="G196" s="905"/>
      <c r="H196" s="905"/>
      <c r="I196" s="905"/>
      <c r="J196" s="905"/>
      <c r="K196" s="905"/>
      <c r="L196" s="905"/>
      <c r="M196" s="905"/>
      <c r="N196" s="905"/>
      <c r="O196" s="905"/>
      <c r="P196" s="905"/>
      <c r="Q196" s="905"/>
      <c r="R196" s="905"/>
      <c r="S196" s="905"/>
      <c r="T196" s="905"/>
      <c r="U196" s="905"/>
      <c r="V196" s="905"/>
      <c r="W196" s="905"/>
      <c r="X196" s="905"/>
      <c r="Y196" s="905"/>
      <c r="Z196" s="905"/>
      <c r="AA196" s="905"/>
      <c r="AB196" s="905"/>
      <c r="AC196" s="905"/>
      <c r="AD196" s="905"/>
      <c r="AE196" s="905"/>
      <c r="AF196" s="905"/>
      <c r="AG196" s="905"/>
      <c r="AH196" s="905"/>
      <c r="AI196" s="905"/>
      <c r="AJ196" s="542"/>
      <c r="AK196" s="144"/>
    </row>
    <row r="197" spans="1:52" s="157" customFormat="1" ht="13.5" customHeight="1">
      <c r="A197" s="897"/>
      <c r="B197" s="898"/>
      <c r="C197" s="898"/>
      <c r="D197" s="899"/>
      <c r="E197" s="541"/>
      <c r="F197" s="903" t="s">
        <v>290</v>
      </c>
      <c r="G197" s="903"/>
      <c r="H197" s="903"/>
      <c r="I197" s="903"/>
      <c r="J197" s="903"/>
      <c r="K197" s="903"/>
      <c r="L197" s="903"/>
      <c r="M197" s="903"/>
      <c r="N197" s="903"/>
      <c r="O197" s="903"/>
      <c r="P197" s="903"/>
      <c r="Q197" s="903"/>
      <c r="R197" s="903"/>
      <c r="S197" s="903"/>
      <c r="T197" s="903"/>
      <c r="U197" s="903"/>
      <c r="V197" s="903"/>
      <c r="W197" s="903"/>
      <c r="X197" s="903"/>
      <c r="Y197" s="903"/>
      <c r="Z197" s="903"/>
      <c r="AA197" s="903"/>
      <c r="AB197" s="903"/>
      <c r="AC197" s="903"/>
      <c r="AD197" s="903"/>
      <c r="AE197" s="903"/>
      <c r="AF197" s="903"/>
      <c r="AG197" s="903"/>
      <c r="AH197" s="903"/>
      <c r="AI197" s="903"/>
      <c r="AJ197" s="545"/>
    </row>
    <row r="198" spans="1:52" s="157" customFormat="1" ht="13.5" customHeight="1">
      <c r="A198" s="900"/>
      <c r="B198" s="901"/>
      <c r="C198" s="901"/>
      <c r="D198" s="902"/>
      <c r="E198" s="543"/>
      <c r="F198" s="1062" t="s">
        <v>291</v>
      </c>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3"/>
    </row>
    <row r="199" spans="1:52" s="157" customFormat="1" ht="13.5" customHeight="1">
      <c r="A199" s="894" t="s">
        <v>303</v>
      </c>
      <c r="B199" s="895"/>
      <c r="C199" s="895"/>
      <c r="D199" s="896"/>
      <c r="E199" s="541"/>
      <c r="F199" s="903" t="s">
        <v>292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542"/>
    </row>
    <row r="200" spans="1:52" s="157" customFormat="1" ht="21" customHeight="1">
      <c r="A200" s="897"/>
      <c r="B200" s="898"/>
      <c r="C200" s="898"/>
      <c r="D200" s="899"/>
      <c r="E200" s="535"/>
      <c r="F200" s="905" t="s">
        <v>293</v>
      </c>
      <c r="G200" s="905"/>
      <c r="H200" s="905"/>
      <c r="I200" s="905"/>
      <c r="J200" s="905"/>
      <c r="K200" s="905"/>
      <c r="L200" s="905"/>
      <c r="M200" s="905"/>
      <c r="N200" s="905"/>
      <c r="O200" s="905"/>
      <c r="P200" s="905"/>
      <c r="Q200" s="905"/>
      <c r="R200" s="905"/>
      <c r="S200" s="905"/>
      <c r="T200" s="905"/>
      <c r="U200" s="905"/>
      <c r="V200" s="905"/>
      <c r="W200" s="905"/>
      <c r="X200" s="905"/>
      <c r="Y200" s="905"/>
      <c r="Z200" s="905"/>
      <c r="AA200" s="905"/>
      <c r="AB200" s="905"/>
      <c r="AC200" s="905"/>
      <c r="AD200" s="905"/>
      <c r="AE200" s="905"/>
      <c r="AF200" s="905"/>
      <c r="AG200" s="905"/>
      <c r="AH200" s="905"/>
      <c r="AI200" s="905"/>
      <c r="AJ200" s="536"/>
    </row>
    <row r="201" spans="1:52" s="157" customFormat="1" ht="13.5" customHeight="1">
      <c r="A201" s="897"/>
      <c r="B201" s="898"/>
      <c r="C201" s="898"/>
      <c r="D201" s="899"/>
      <c r="E201" s="535"/>
      <c r="F201" s="905" t="s">
        <v>294</v>
      </c>
      <c r="G201" s="905"/>
      <c r="H201" s="905"/>
      <c r="I201" s="905"/>
      <c r="J201" s="905"/>
      <c r="K201" s="905"/>
      <c r="L201" s="905"/>
      <c r="M201" s="905"/>
      <c r="N201" s="905"/>
      <c r="O201" s="905"/>
      <c r="P201" s="905"/>
      <c r="Q201" s="905"/>
      <c r="R201" s="905"/>
      <c r="S201" s="905"/>
      <c r="T201" s="905"/>
      <c r="U201" s="905"/>
      <c r="V201" s="905"/>
      <c r="W201" s="905"/>
      <c r="X201" s="905"/>
      <c r="Y201" s="905"/>
      <c r="Z201" s="905"/>
      <c r="AA201" s="905"/>
      <c r="AB201" s="905"/>
      <c r="AC201" s="905"/>
      <c r="AD201" s="905"/>
      <c r="AE201" s="905"/>
      <c r="AF201" s="905"/>
      <c r="AG201" s="905"/>
      <c r="AH201" s="905"/>
      <c r="AI201" s="905"/>
      <c r="AJ201" s="536"/>
    </row>
    <row r="202" spans="1:52" s="157" customFormat="1" ht="13.5" customHeight="1">
      <c r="A202" s="900"/>
      <c r="B202" s="901"/>
      <c r="C202" s="901"/>
      <c r="D202" s="902"/>
      <c r="E202" s="543"/>
      <c r="F202" s="1062" t="s">
        <v>295</v>
      </c>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544"/>
    </row>
    <row r="203" spans="1:52" s="157" customFormat="1" ht="13.5" customHeight="1">
      <c r="A203" s="894" t="s">
        <v>304</v>
      </c>
      <c r="B203" s="895"/>
      <c r="C203" s="895"/>
      <c r="D203" s="896"/>
      <c r="E203" s="541"/>
      <c r="F203" s="1060" t="s">
        <v>296</v>
      </c>
      <c r="G203" s="1060"/>
      <c r="H203" s="1060"/>
      <c r="I203" s="1060"/>
      <c r="J203" s="1060"/>
      <c r="K203" s="1060"/>
      <c r="L203" s="1060"/>
      <c r="M203" s="1060"/>
      <c r="N203" s="1060"/>
      <c r="O203" s="1060"/>
      <c r="P203" s="1060"/>
      <c r="Q203" s="1060"/>
      <c r="R203" s="1060"/>
      <c r="S203" s="1060"/>
      <c r="T203" s="1060"/>
      <c r="U203" s="1060"/>
      <c r="V203" s="1060"/>
      <c r="W203" s="1060"/>
      <c r="X203" s="1060"/>
      <c r="Y203" s="1060"/>
      <c r="Z203" s="1060"/>
      <c r="AA203" s="1060"/>
      <c r="AB203" s="1060"/>
      <c r="AC203" s="1060"/>
      <c r="AD203" s="1060"/>
      <c r="AE203" s="1060"/>
      <c r="AF203" s="1060"/>
      <c r="AG203" s="1060"/>
      <c r="AH203" s="1060"/>
      <c r="AI203" s="1060"/>
      <c r="AJ203" s="1061"/>
      <c r="AK203" s="525"/>
    </row>
    <row r="204" spans="1:52" s="157" customFormat="1" ht="13.5" customHeight="1">
      <c r="A204" s="897"/>
      <c r="B204" s="898"/>
      <c r="C204" s="898"/>
      <c r="D204" s="899"/>
      <c r="E204" s="535"/>
      <c r="F204" s="905" t="s">
        <v>308</v>
      </c>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536"/>
      <c r="AK204" s="530"/>
    </row>
    <row r="205" spans="1:52" s="157" customFormat="1" ht="13.5" customHeight="1">
      <c r="A205" s="897"/>
      <c r="B205" s="898"/>
      <c r="C205" s="898"/>
      <c r="D205" s="899"/>
      <c r="E205" s="535"/>
      <c r="F205" s="905" t="s">
        <v>297</v>
      </c>
      <c r="G205" s="905"/>
      <c r="H205" s="905"/>
      <c r="I205" s="905"/>
      <c r="J205" s="905"/>
      <c r="K205" s="905"/>
      <c r="L205" s="905"/>
      <c r="M205" s="905"/>
      <c r="N205" s="905"/>
      <c r="O205" s="905"/>
      <c r="P205" s="905"/>
      <c r="Q205" s="905"/>
      <c r="R205" s="905"/>
      <c r="S205" s="905"/>
      <c r="T205" s="905"/>
      <c r="U205" s="905"/>
      <c r="V205" s="905"/>
      <c r="W205" s="905"/>
      <c r="X205" s="905"/>
      <c r="Y205" s="905"/>
      <c r="Z205" s="905"/>
      <c r="AA205" s="905"/>
      <c r="AB205" s="905"/>
      <c r="AC205" s="905"/>
      <c r="AD205" s="905"/>
      <c r="AE205" s="905"/>
      <c r="AF205" s="905"/>
      <c r="AG205" s="905"/>
      <c r="AH205" s="905"/>
      <c r="AI205" s="905"/>
      <c r="AJ205" s="536"/>
      <c r="AK205" s="530"/>
    </row>
    <row r="206" spans="1:52" s="157" customFormat="1" ht="13.5" customHeight="1" thickBot="1">
      <c r="A206" s="900"/>
      <c r="B206" s="901"/>
      <c r="C206" s="901"/>
      <c r="D206" s="902"/>
      <c r="E206" s="546"/>
      <c r="F206" s="906" t="s">
        <v>298</v>
      </c>
      <c r="G206" s="906"/>
      <c r="H206" s="906"/>
      <c r="I206" s="906"/>
      <c r="J206" s="906"/>
      <c r="K206" s="906"/>
      <c r="L206" s="906"/>
      <c r="M206" s="906"/>
      <c r="N206" s="906"/>
      <c r="O206" s="906"/>
      <c r="P206" s="906"/>
      <c r="Q206" s="906"/>
      <c r="R206" s="906"/>
      <c r="S206" s="906"/>
      <c r="T206" s="906"/>
      <c r="U206" s="906"/>
      <c r="V206" s="906"/>
      <c r="W206" s="906"/>
      <c r="X206" s="906"/>
      <c r="Y206" s="906"/>
      <c r="Z206" s="906"/>
      <c r="AA206" s="906"/>
      <c r="AB206" s="906"/>
      <c r="AC206" s="906"/>
      <c r="AD206" s="906"/>
      <c r="AE206" s="906"/>
      <c r="AF206" s="906"/>
      <c r="AG206" s="906"/>
      <c r="AH206" s="906"/>
      <c r="AI206" s="906"/>
      <c r="AJ206" s="547"/>
      <c r="AK206" s="144"/>
    </row>
    <row r="207" spans="1:52" s="157" customFormat="1" ht="15" customHeight="1">
      <c r="A207" s="884" t="s">
        <v>453</v>
      </c>
      <c r="B207" s="885"/>
      <c r="C207" s="885"/>
      <c r="D207" s="885"/>
      <c r="E207" s="885"/>
      <c r="F207" s="885"/>
      <c r="G207" s="885"/>
      <c r="H207" s="885"/>
      <c r="I207" s="885"/>
      <c r="J207" s="885"/>
      <c r="K207" s="885"/>
      <c r="L207" s="885"/>
      <c r="M207" s="885"/>
      <c r="N207" s="885"/>
      <c r="O207" s="885"/>
      <c r="P207" s="885"/>
      <c r="Q207" s="885"/>
      <c r="R207" s="885"/>
      <c r="S207" s="885"/>
      <c r="T207" s="885"/>
      <c r="U207" s="885"/>
      <c r="V207" s="885"/>
      <c r="W207" s="885"/>
      <c r="X207" s="885"/>
      <c r="Y207" s="885"/>
      <c r="Z207" s="885"/>
      <c r="AA207" s="885"/>
      <c r="AB207" s="885"/>
      <c r="AC207" s="885"/>
      <c r="AD207" s="885"/>
      <c r="AE207" s="885"/>
      <c r="AF207" s="886"/>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878" t="s">
        <v>39</v>
      </c>
      <c r="B211" s="879"/>
      <c r="C211" s="879"/>
      <c r="D211" s="1078"/>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79"/>
      <c r="B212" s="1080"/>
      <c r="C212" s="1080"/>
      <c r="D212" s="1081"/>
      <c r="E212" s="559"/>
      <c r="F212" s="905" t="s">
        <v>75</v>
      </c>
      <c r="G212" s="905"/>
      <c r="H212" s="905"/>
      <c r="I212" s="905"/>
      <c r="J212" s="905"/>
      <c r="K212" s="905"/>
      <c r="L212" s="905"/>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82" t="s">
        <v>40</v>
      </c>
      <c r="B213" s="1083"/>
      <c r="C213" s="1083"/>
      <c r="D213" s="1084"/>
      <c r="E213" s="559"/>
      <c r="F213" s="907" t="s">
        <v>42</v>
      </c>
      <c r="G213" s="907"/>
      <c r="H213" s="907"/>
      <c r="I213" s="907"/>
      <c r="J213" s="907"/>
      <c r="K213" s="907"/>
      <c r="L213" s="907"/>
      <c r="M213" s="907"/>
      <c r="N213" s="907"/>
      <c r="O213" s="907"/>
      <c r="P213" s="907"/>
      <c r="Q213" s="907"/>
      <c r="R213" s="907"/>
      <c r="S213" s="907"/>
      <c r="T213" s="907"/>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84"/>
      <c r="B214" s="885"/>
      <c r="C214" s="885"/>
      <c r="D214" s="1085"/>
      <c r="E214" s="564"/>
      <c r="F214" s="565" t="s">
        <v>63</v>
      </c>
      <c r="G214" s="565"/>
      <c r="H214" s="1086"/>
      <c r="I214" s="1086"/>
      <c r="J214" s="1086"/>
      <c r="K214" s="1086"/>
      <c r="L214" s="1086"/>
      <c r="M214" s="1086"/>
      <c r="N214" s="1086"/>
      <c r="O214" s="1086"/>
      <c r="P214" s="1086"/>
      <c r="Q214" s="1086"/>
      <c r="R214" s="1086"/>
      <c r="S214" s="1086"/>
      <c r="T214" s="1086"/>
      <c r="U214" s="1086"/>
      <c r="V214" s="1086"/>
      <c r="W214" s="1086"/>
      <c r="X214" s="1086"/>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84" t="s">
        <v>453</v>
      </c>
      <c r="B215" s="885"/>
      <c r="C215" s="885"/>
      <c r="D215" s="885"/>
      <c r="E215" s="885"/>
      <c r="F215" s="885"/>
      <c r="G215" s="885"/>
      <c r="H215" s="885"/>
      <c r="I215" s="885"/>
      <c r="J215" s="885"/>
      <c r="K215" s="885"/>
      <c r="L215" s="885"/>
      <c r="M215" s="885"/>
      <c r="N215" s="885"/>
      <c r="O215" s="885"/>
      <c r="P215" s="885"/>
      <c r="Q215" s="885"/>
      <c r="R215" s="885"/>
      <c r="S215" s="885"/>
      <c r="T215" s="885"/>
      <c r="U215" s="885"/>
      <c r="V215" s="885"/>
      <c r="W215" s="885"/>
      <c r="X215" s="885"/>
      <c r="Y215" s="885"/>
      <c r="Z215" s="885"/>
      <c r="AA215" s="885"/>
      <c r="AB215" s="885"/>
      <c r="AC215" s="885"/>
      <c r="AD215" s="885"/>
      <c r="AE215" s="885"/>
      <c r="AF215" s="886"/>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75" t="s">
        <v>98</v>
      </c>
      <c r="C218" s="1076"/>
      <c r="D218" s="1076"/>
      <c r="E218" s="1076"/>
      <c r="F218" s="1076"/>
      <c r="G218" s="1076"/>
      <c r="H218" s="1076"/>
      <c r="I218" s="1076"/>
      <c r="J218" s="1076"/>
      <c r="K218" s="1076"/>
      <c r="L218" s="1076"/>
      <c r="M218" s="1076"/>
      <c r="N218" s="1076"/>
      <c r="O218" s="1076"/>
      <c r="P218" s="1076"/>
      <c r="Q218" s="1076"/>
      <c r="R218" s="1076"/>
      <c r="S218" s="1076"/>
      <c r="T218" s="1076"/>
      <c r="U218" s="1076"/>
      <c r="V218" s="1076"/>
      <c r="W218" s="1076"/>
      <c r="X218" s="1076"/>
      <c r="Y218" s="1077"/>
      <c r="Z218" s="887" t="s">
        <v>69</v>
      </c>
      <c r="AA218" s="887"/>
      <c r="AB218" s="887"/>
      <c r="AC218" s="887"/>
      <c r="AD218" s="887"/>
      <c r="AE218" s="887"/>
      <c r="AF218" s="887"/>
      <c r="AG218" s="887"/>
      <c r="AH218" s="887"/>
      <c r="AI218" s="887"/>
      <c r="AJ218" s="887"/>
      <c r="AK218" s="887"/>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888" t="s">
        <v>71</v>
      </c>
      <c r="AA219" s="888"/>
      <c r="AB219" s="888"/>
      <c r="AC219" s="888"/>
      <c r="AD219" s="888"/>
      <c r="AE219" s="888"/>
      <c r="AF219" s="888"/>
      <c r="AG219" s="888"/>
      <c r="AH219" s="888"/>
      <c r="AI219" s="888"/>
      <c r="AJ219" s="888"/>
      <c r="AK219" s="889"/>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890" t="s">
        <v>72</v>
      </c>
      <c r="AA220" s="890"/>
      <c r="AB220" s="890"/>
      <c r="AC220" s="890"/>
      <c r="AD220" s="890"/>
      <c r="AE220" s="890"/>
      <c r="AF220" s="890"/>
      <c r="AG220" s="890"/>
      <c r="AH220" s="890"/>
      <c r="AI220" s="890"/>
      <c r="AJ220" s="890"/>
      <c r="AK220" s="891"/>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890" t="s">
        <v>224</v>
      </c>
      <c r="AA221" s="890"/>
      <c r="AB221" s="890"/>
      <c r="AC221" s="890"/>
      <c r="AD221" s="890"/>
      <c r="AE221" s="890"/>
      <c r="AF221" s="890"/>
      <c r="AG221" s="890"/>
      <c r="AH221" s="890"/>
      <c r="AI221" s="890"/>
      <c r="AJ221" s="890"/>
      <c r="AK221" s="891"/>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890" t="s">
        <v>243</v>
      </c>
      <c r="AA222" s="890"/>
      <c r="AB222" s="890"/>
      <c r="AC222" s="890"/>
      <c r="AD222" s="890"/>
      <c r="AE222" s="890"/>
      <c r="AF222" s="890"/>
      <c r="AG222" s="890"/>
      <c r="AH222" s="890"/>
      <c r="AI222" s="890"/>
      <c r="AJ222" s="890"/>
      <c r="AK222" s="891"/>
      <c r="AL222" s="788" t="b">
        <v>0</v>
      </c>
    </row>
    <row r="223" spans="1:52" ht="24.75" customHeight="1">
      <c r="A223" s="571"/>
      <c r="B223" s="577"/>
      <c r="C223" s="892" t="s">
        <v>151</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3"/>
      <c r="Z223" s="890" t="s">
        <v>153</v>
      </c>
      <c r="AA223" s="890"/>
      <c r="AB223" s="890"/>
      <c r="AC223" s="890"/>
      <c r="AD223" s="890"/>
      <c r="AE223" s="890"/>
      <c r="AF223" s="890"/>
      <c r="AG223" s="890"/>
      <c r="AH223" s="890"/>
      <c r="AI223" s="890"/>
      <c r="AJ223" s="890"/>
      <c r="AK223" s="891"/>
      <c r="AL223" s="788" t="b">
        <v>0</v>
      </c>
    </row>
    <row r="224" spans="1:52" ht="16.5" customHeight="1">
      <c r="A224" s="571"/>
      <c r="B224" s="577"/>
      <c r="C224" s="892" t="s">
        <v>152</v>
      </c>
      <c r="D224" s="892"/>
      <c r="E224" s="892"/>
      <c r="F224" s="892"/>
      <c r="G224" s="892"/>
      <c r="H224" s="892"/>
      <c r="I224" s="892"/>
      <c r="J224" s="892"/>
      <c r="K224" s="892"/>
      <c r="L224" s="892"/>
      <c r="M224" s="892"/>
      <c r="N224" s="892"/>
      <c r="O224" s="892"/>
      <c r="P224" s="892"/>
      <c r="Q224" s="892"/>
      <c r="R224" s="892"/>
      <c r="S224" s="892"/>
      <c r="T224" s="892"/>
      <c r="U224" s="892"/>
      <c r="V224" s="892"/>
      <c r="W224" s="892"/>
      <c r="X224" s="892"/>
      <c r="Y224" s="893"/>
      <c r="Z224" s="869" t="s">
        <v>154</v>
      </c>
      <c r="AA224" s="869"/>
      <c r="AB224" s="869"/>
      <c r="AC224" s="869"/>
      <c r="AD224" s="869"/>
      <c r="AE224" s="869"/>
      <c r="AF224" s="869"/>
      <c r="AG224" s="869"/>
      <c r="AH224" s="869"/>
      <c r="AI224" s="869"/>
      <c r="AJ224" s="869"/>
      <c r="AK224" s="870"/>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871" t="s">
        <v>70</v>
      </c>
      <c r="AA225" s="871"/>
      <c r="AB225" s="871"/>
      <c r="AC225" s="871"/>
      <c r="AD225" s="871"/>
      <c r="AE225" s="871"/>
      <c r="AF225" s="871"/>
      <c r="AG225" s="871"/>
      <c r="AH225" s="871"/>
      <c r="AI225" s="871"/>
      <c r="AJ225" s="871"/>
      <c r="AK225" s="872"/>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876" t="s">
        <v>159</v>
      </c>
      <c r="D227" s="876"/>
      <c r="E227" s="876"/>
      <c r="F227" s="876"/>
      <c r="G227" s="876"/>
      <c r="H227" s="876"/>
      <c r="I227" s="876"/>
      <c r="J227" s="876"/>
      <c r="K227" s="876"/>
      <c r="L227" s="876"/>
      <c r="M227" s="876"/>
      <c r="N227" s="876"/>
      <c r="O227" s="876"/>
      <c r="P227" s="876"/>
      <c r="Q227" s="876"/>
      <c r="R227" s="876"/>
      <c r="S227" s="876"/>
      <c r="T227" s="876"/>
      <c r="U227" s="876"/>
      <c r="V227" s="876"/>
      <c r="W227" s="876"/>
      <c r="X227" s="876"/>
      <c r="Y227" s="876"/>
      <c r="Z227" s="876"/>
      <c r="AA227" s="876"/>
      <c r="AB227" s="876"/>
      <c r="AC227" s="876"/>
      <c r="AD227" s="876"/>
      <c r="AE227" s="876"/>
      <c r="AF227" s="876"/>
      <c r="AG227" s="876"/>
      <c r="AH227" s="876"/>
      <c r="AI227" s="876"/>
      <c r="AJ227" s="876"/>
      <c r="AK227" s="876"/>
    </row>
    <row r="228" spans="1:52" ht="21" customHeight="1">
      <c r="A228" s="571"/>
      <c r="B228" s="586" t="s">
        <v>161</v>
      </c>
      <c r="C228" s="875" t="s">
        <v>401</v>
      </c>
      <c r="D228" s="875"/>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873" t="s">
        <v>258</v>
      </c>
      <c r="C231" s="873"/>
      <c r="D231" s="873"/>
      <c r="E231" s="873"/>
      <c r="F231" s="873"/>
      <c r="G231" s="873"/>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4"/>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48"/>
      <c r="E233" s="1049"/>
      <c r="F233" s="597" t="s">
        <v>5</v>
      </c>
      <c r="G233" s="1048"/>
      <c r="H233" s="1049"/>
      <c r="I233" s="597" t="s">
        <v>4</v>
      </c>
      <c r="J233" s="1048"/>
      <c r="K233" s="1049"/>
      <c r="L233" s="597" t="s">
        <v>3</v>
      </c>
      <c r="M233" s="598"/>
      <c r="N233" s="1050" t="s">
        <v>6</v>
      </c>
      <c r="O233" s="1050"/>
      <c r="P233" s="1050"/>
      <c r="Q233" s="1051" t="str">
        <f>IF(G9="","",G9)</f>
        <v/>
      </c>
      <c r="R233" s="1051"/>
      <c r="S233" s="1051"/>
      <c r="T233" s="1051"/>
      <c r="U233" s="1051"/>
      <c r="V233" s="1051"/>
      <c r="W233" s="1051"/>
      <c r="X233" s="1051"/>
      <c r="Y233" s="1051"/>
      <c r="Z233" s="1051"/>
      <c r="AA233" s="1051"/>
      <c r="AB233" s="1051"/>
      <c r="AC233" s="1051"/>
      <c r="AD233" s="1051"/>
      <c r="AE233" s="1051"/>
      <c r="AF233" s="1051"/>
      <c r="AG233" s="1051"/>
      <c r="AH233" s="1051"/>
      <c r="AI233" s="1051"/>
      <c r="AJ233" s="1051"/>
      <c r="AK233" s="599"/>
    </row>
    <row r="234" spans="1:52" s="595" customFormat="1" ht="13.5" customHeight="1">
      <c r="A234" s="600"/>
      <c r="B234" s="601"/>
      <c r="C234" s="602"/>
      <c r="D234" s="602"/>
      <c r="E234" s="602"/>
      <c r="F234" s="602"/>
      <c r="G234" s="602"/>
      <c r="H234" s="602"/>
      <c r="I234" s="602"/>
      <c r="J234" s="602"/>
      <c r="K234" s="602"/>
      <c r="L234" s="602"/>
      <c r="M234" s="602"/>
      <c r="N234" s="1043" t="s">
        <v>94</v>
      </c>
      <c r="O234" s="1043"/>
      <c r="P234" s="1043"/>
      <c r="Q234" s="1044" t="s">
        <v>95</v>
      </c>
      <c r="R234" s="1044"/>
      <c r="S234" s="1045" t="str">
        <f>IF(基本情報入力シート!M20="","",基本情報入力シート!M20)</f>
        <v/>
      </c>
      <c r="T234" s="1045"/>
      <c r="U234" s="1045"/>
      <c r="V234" s="1045"/>
      <c r="W234" s="1045"/>
      <c r="X234" s="1046" t="s">
        <v>96</v>
      </c>
      <c r="Y234" s="1046"/>
      <c r="Z234" s="1045" t="str">
        <f>IF(基本情報入力シート!M21="","",基本情報入力シート!M21)</f>
        <v/>
      </c>
      <c r="AA234" s="1045"/>
      <c r="AB234" s="1045"/>
      <c r="AC234" s="1045"/>
      <c r="AD234" s="1045"/>
      <c r="AE234" s="1045"/>
      <c r="AF234" s="1045"/>
      <c r="AG234" s="1045"/>
      <c r="AH234" s="1045"/>
      <c r="AI234" s="1047"/>
      <c r="AJ234" s="1047"/>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CAjQFi/BSPPiegz/WFg2SMgIyB+BRBhueFHsQ48t8EFm0oB3fPsmDNoZ4zL0a+Qusgit5/WpROHJM3Gpl9F2Yw==" saltValue="Jd98TpKdBQfqrHiB1ZyN0Q==" spinCount="100000" sheet="1"/>
  <mergeCells count="312">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N234:P234"/>
    <mergeCell ref="Q234:R234"/>
    <mergeCell ref="S234:W234"/>
    <mergeCell ref="X234:Y234"/>
    <mergeCell ref="Z234:AH234"/>
    <mergeCell ref="AI234:AJ234"/>
    <mergeCell ref="D233:E233"/>
    <mergeCell ref="G233:H233"/>
    <mergeCell ref="J233:K233"/>
    <mergeCell ref="N233:P233"/>
    <mergeCell ref="Q233:AJ233"/>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xr:uid="{00000000-0002-0000-0200-000000000000}"/>
    <dataValidation imeMode="hiragana" allowBlank="1" showInputMessage="1" showErrorMessage="1" sqref="S111:S114 W235 S234 S122 S124:S126 S136:S138" xr:uid="{00000000-0002-0000-0200-000001000000}"/>
    <dataValidation type="list" allowBlank="1" showInputMessage="1" showErrorMessage="1" sqref="L117:N117"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41" t="s">
        <v>468</v>
      </c>
      <c r="B5" s="1242"/>
      <c r="C5" s="1242"/>
      <c r="D5" s="1242"/>
      <c r="E5" s="1242"/>
      <c r="F5" s="1242"/>
      <c r="G5" s="1242"/>
      <c r="H5" s="1242"/>
      <c r="I5" s="1242"/>
      <c r="J5" s="1242"/>
      <c r="K5" s="1242"/>
      <c r="L5" s="1242"/>
      <c r="M5" s="1242"/>
      <c r="N5" s="1242"/>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23"/>
      <c r="B7" s="1225" t="s">
        <v>7</v>
      </c>
      <c r="C7" s="1226"/>
      <c r="D7" s="1226"/>
      <c r="E7" s="1226"/>
      <c r="F7" s="1226"/>
      <c r="G7" s="1226"/>
      <c r="H7" s="1226"/>
      <c r="I7" s="1226"/>
      <c r="J7" s="1226"/>
      <c r="K7" s="1227"/>
      <c r="L7" s="1231" t="s">
        <v>108</v>
      </c>
      <c r="M7" s="629"/>
      <c r="N7" s="630"/>
      <c r="O7" s="1233" t="s">
        <v>126</v>
      </c>
      <c r="P7" s="1235" t="s">
        <v>68</v>
      </c>
      <c r="Q7" s="1237" t="s">
        <v>411</v>
      </c>
      <c r="R7" s="1239" t="s">
        <v>442</v>
      </c>
      <c r="S7" s="631" t="s">
        <v>458</v>
      </c>
      <c r="T7" s="632"/>
      <c r="U7" s="632"/>
      <c r="V7" s="632"/>
      <c r="W7" s="632"/>
      <c r="X7" s="632"/>
      <c r="Y7" s="632"/>
      <c r="Z7" s="632"/>
      <c r="AA7" s="632"/>
      <c r="AB7" s="632"/>
      <c r="AC7" s="632"/>
      <c r="AD7" s="632"/>
      <c r="AE7" s="632"/>
      <c r="AF7" s="632"/>
      <c r="AG7" s="632"/>
      <c r="AH7" s="633"/>
    </row>
    <row r="8" spans="1:34" ht="14.25" customHeight="1">
      <c r="A8" s="1224"/>
      <c r="B8" s="1228"/>
      <c r="C8" s="1229"/>
      <c r="D8" s="1229"/>
      <c r="E8" s="1229"/>
      <c r="F8" s="1229"/>
      <c r="G8" s="1229"/>
      <c r="H8" s="1229"/>
      <c r="I8" s="1229"/>
      <c r="J8" s="1229"/>
      <c r="K8" s="1230"/>
      <c r="L8" s="1232"/>
      <c r="M8" s="1243" t="s">
        <v>182</v>
      </c>
      <c r="N8" s="1244"/>
      <c r="O8" s="1234"/>
      <c r="P8" s="1236"/>
      <c r="Q8" s="1238"/>
      <c r="R8" s="1240"/>
      <c r="S8" s="772"/>
      <c r="T8" s="1221" t="s">
        <v>34</v>
      </c>
      <c r="U8" s="1222"/>
      <c r="V8" s="1254" t="s">
        <v>28</v>
      </c>
      <c r="W8" s="1255"/>
      <c r="X8" s="1255"/>
      <c r="Y8" s="1255"/>
      <c r="Z8" s="1255"/>
      <c r="AA8" s="1255"/>
      <c r="AB8" s="1255"/>
      <c r="AC8" s="1255"/>
      <c r="AD8" s="1255"/>
      <c r="AE8" s="1255"/>
      <c r="AF8" s="1255"/>
      <c r="AG8" s="1256"/>
      <c r="AH8" s="1239" t="s">
        <v>447</v>
      </c>
    </row>
    <row r="9" spans="1:34" ht="13.5" customHeight="1">
      <c r="A9" s="1224"/>
      <c r="B9" s="1228"/>
      <c r="C9" s="1229"/>
      <c r="D9" s="1229"/>
      <c r="E9" s="1229"/>
      <c r="F9" s="1229"/>
      <c r="G9" s="1229"/>
      <c r="H9" s="1229"/>
      <c r="I9" s="1229"/>
      <c r="J9" s="1229"/>
      <c r="K9" s="1230"/>
      <c r="L9" s="1232"/>
      <c r="M9" s="635"/>
      <c r="N9" s="636"/>
      <c r="O9" s="1234"/>
      <c r="P9" s="1236"/>
      <c r="Q9" s="1238"/>
      <c r="R9" s="1240"/>
      <c r="S9" s="1249" t="s">
        <v>84</v>
      </c>
      <c r="T9" s="1250" t="s">
        <v>446</v>
      </c>
      <c r="U9" s="1252" t="s">
        <v>111</v>
      </c>
      <c r="V9" s="1245" t="s">
        <v>445</v>
      </c>
      <c r="W9" s="1246"/>
      <c r="X9" s="1246"/>
      <c r="Y9" s="1246"/>
      <c r="Z9" s="1246"/>
      <c r="AA9" s="1246"/>
      <c r="AB9" s="1246"/>
      <c r="AC9" s="1246"/>
      <c r="AD9" s="1246"/>
      <c r="AE9" s="1246"/>
      <c r="AF9" s="1246"/>
      <c r="AG9" s="1247"/>
      <c r="AH9" s="1240"/>
    </row>
    <row r="10" spans="1:34" ht="150" customHeight="1">
      <c r="A10" s="1224"/>
      <c r="B10" s="1228"/>
      <c r="C10" s="1229"/>
      <c r="D10" s="1229"/>
      <c r="E10" s="1229"/>
      <c r="F10" s="1229"/>
      <c r="G10" s="1229"/>
      <c r="H10" s="1229"/>
      <c r="I10" s="1229"/>
      <c r="J10" s="1229"/>
      <c r="K10" s="1230"/>
      <c r="L10" s="1232"/>
      <c r="M10" s="775" t="s">
        <v>183</v>
      </c>
      <c r="N10" s="775" t="s">
        <v>184</v>
      </c>
      <c r="O10" s="1234"/>
      <c r="P10" s="1236"/>
      <c r="Q10" s="1238"/>
      <c r="R10" s="1240"/>
      <c r="S10" s="1249"/>
      <c r="T10" s="1251"/>
      <c r="U10" s="1253"/>
      <c r="V10" s="1243"/>
      <c r="W10" s="1248"/>
      <c r="X10" s="1248"/>
      <c r="Y10" s="1248"/>
      <c r="Z10" s="1248"/>
      <c r="AA10" s="1248"/>
      <c r="AB10" s="1248"/>
      <c r="AC10" s="1248"/>
      <c r="AD10" s="1248"/>
      <c r="AE10" s="1248"/>
      <c r="AF10" s="1248"/>
      <c r="AG10" s="1244"/>
      <c r="AH10" s="1240"/>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70" zoomScaleNormal="60" zoomScaleSheetLayoutView="70" workbookViewId="0">
      <selection activeCell="P19" sqref="P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23"/>
      <c r="B7" s="1225" t="s">
        <v>7</v>
      </c>
      <c r="C7" s="1226"/>
      <c r="D7" s="1226"/>
      <c r="E7" s="1226"/>
      <c r="F7" s="1226"/>
      <c r="G7" s="1226"/>
      <c r="H7" s="1226"/>
      <c r="I7" s="1226"/>
      <c r="J7" s="1226"/>
      <c r="K7" s="1227"/>
      <c r="L7" s="1231" t="s">
        <v>108</v>
      </c>
      <c r="M7" s="1257" t="s">
        <v>182</v>
      </c>
      <c r="N7" s="1247"/>
      <c r="O7" s="1233" t="s">
        <v>126</v>
      </c>
      <c r="P7" s="1235" t="s">
        <v>68</v>
      </c>
      <c r="Q7" s="1237" t="s">
        <v>411</v>
      </c>
      <c r="R7" s="1245"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24"/>
      <c r="B8" s="1228"/>
      <c r="C8" s="1229"/>
      <c r="D8" s="1229"/>
      <c r="E8" s="1229"/>
      <c r="F8" s="1229"/>
      <c r="G8" s="1229"/>
      <c r="H8" s="1229"/>
      <c r="I8" s="1229"/>
      <c r="J8" s="1229"/>
      <c r="K8" s="1230"/>
      <c r="L8" s="1232"/>
      <c r="M8" s="1243"/>
      <c r="N8" s="1244"/>
      <c r="O8" s="1234"/>
      <c r="P8" s="1236"/>
      <c r="Q8" s="1238"/>
      <c r="R8" s="1266"/>
      <c r="S8" s="667"/>
      <c r="T8" s="1262" t="s">
        <v>10</v>
      </c>
      <c r="U8" s="1263"/>
      <c r="V8" s="668" t="s">
        <v>34</v>
      </c>
      <c r="W8" s="1264" t="s">
        <v>28</v>
      </c>
      <c r="X8" s="1265"/>
      <c r="Y8" s="1265"/>
      <c r="Z8" s="1265"/>
      <c r="AA8" s="1265"/>
      <c r="AB8" s="1265"/>
      <c r="AC8" s="1265"/>
      <c r="AD8" s="1265"/>
      <c r="AE8" s="1265"/>
      <c r="AF8" s="1265"/>
      <c r="AG8" s="1265"/>
      <c r="AH8" s="1265"/>
      <c r="AI8" s="669" t="s">
        <v>15</v>
      </c>
      <c r="AJ8" s="146"/>
      <c r="AK8" s="146"/>
      <c r="AL8" s="146"/>
      <c r="AM8" s="146"/>
      <c r="AN8" s="146"/>
      <c r="AO8" s="146"/>
      <c r="AP8" s="146"/>
      <c r="AQ8" s="146"/>
      <c r="AR8" s="146"/>
      <c r="AS8" s="146"/>
      <c r="AT8" s="146"/>
      <c r="AU8" s="146"/>
    </row>
    <row r="9" spans="1:47" ht="13.5" customHeight="1">
      <c r="A9" s="1224"/>
      <c r="B9" s="1228"/>
      <c r="C9" s="1229"/>
      <c r="D9" s="1229"/>
      <c r="E9" s="1229"/>
      <c r="F9" s="1229"/>
      <c r="G9" s="1229"/>
      <c r="H9" s="1229"/>
      <c r="I9" s="1229"/>
      <c r="J9" s="1229"/>
      <c r="K9" s="1230"/>
      <c r="L9" s="1232"/>
      <c r="M9" s="1258"/>
      <c r="N9" s="1259"/>
      <c r="O9" s="1234"/>
      <c r="P9" s="1236"/>
      <c r="Q9" s="1238"/>
      <c r="R9" s="1266"/>
      <c r="S9" s="1249" t="s">
        <v>99</v>
      </c>
      <c r="T9" s="1260" t="s">
        <v>449</v>
      </c>
      <c r="U9" s="1261" t="s">
        <v>117</v>
      </c>
      <c r="V9" s="1267" t="s">
        <v>76</v>
      </c>
      <c r="W9" s="1245" t="s">
        <v>444</v>
      </c>
      <c r="X9" s="1246"/>
      <c r="Y9" s="1246"/>
      <c r="Z9" s="1246"/>
      <c r="AA9" s="1246"/>
      <c r="AB9" s="1246"/>
      <c r="AC9" s="1246"/>
      <c r="AD9" s="1246"/>
      <c r="AE9" s="1246"/>
      <c r="AF9" s="1246"/>
      <c r="AG9" s="1246"/>
      <c r="AH9" s="1246"/>
      <c r="AI9" s="1240" t="s">
        <v>450</v>
      </c>
      <c r="AJ9" s="146"/>
      <c r="AK9" s="146"/>
      <c r="AL9" s="146"/>
      <c r="AM9" s="146"/>
      <c r="AN9" s="146"/>
      <c r="AO9" s="146"/>
      <c r="AP9" s="146"/>
      <c r="AQ9" s="146"/>
      <c r="AR9" s="146"/>
      <c r="AS9" s="146"/>
      <c r="AT9" s="146"/>
      <c r="AU9" s="146"/>
    </row>
    <row r="10" spans="1:47" ht="150" customHeight="1">
      <c r="A10" s="1224"/>
      <c r="B10" s="1228"/>
      <c r="C10" s="1229"/>
      <c r="D10" s="1229"/>
      <c r="E10" s="1229"/>
      <c r="F10" s="1229"/>
      <c r="G10" s="1229"/>
      <c r="H10" s="1229"/>
      <c r="I10" s="1229"/>
      <c r="J10" s="1229"/>
      <c r="K10" s="1230"/>
      <c r="L10" s="1232"/>
      <c r="M10" s="775" t="s">
        <v>183</v>
      </c>
      <c r="N10" s="775" t="s">
        <v>184</v>
      </c>
      <c r="O10" s="1234"/>
      <c r="P10" s="1236"/>
      <c r="Q10" s="1238"/>
      <c r="R10" s="1266"/>
      <c r="S10" s="1249"/>
      <c r="T10" s="1260"/>
      <c r="U10" s="1261"/>
      <c r="V10" s="1268"/>
      <c r="W10" s="1243"/>
      <c r="X10" s="1248"/>
      <c r="Y10" s="1248"/>
      <c r="Z10" s="1248"/>
      <c r="AA10" s="1248"/>
      <c r="AB10" s="1248"/>
      <c r="AC10" s="1248"/>
      <c r="AD10" s="1248"/>
      <c r="AE10" s="1248"/>
      <c r="AF10" s="1248"/>
      <c r="AG10" s="1248"/>
      <c r="AH10" s="1248"/>
      <c r="AI10" s="1240"/>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269" t="s">
        <v>486</v>
      </c>
      <c r="R2" s="1269"/>
      <c r="S2" s="1269"/>
      <c r="T2" s="1269"/>
      <c r="U2" s="1269"/>
      <c r="V2" s="1269"/>
      <c r="W2" s="1269"/>
      <c r="X2" s="1269"/>
      <c r="Y2" s="1269"/>
      <c r="Z2" s="1269"/>
      <c r="AA2" s="1269"/>
      <c r="AB2" s="1269"/>
      <c r="AC2" s="1269"/>
      <c r="AD2" s="1269"/>
      <c r="AE2" s="1269"/>
      <c r="AF2" s="1269"/>
      <c r="AG2" s="1269"/>
      <c r="AH2" s="1269"/>
      <c r="AI2" s="1269"/>
      <c r="AJ2" s="1269"/>
      <c r="AK2" s="1269"/>
      <c r="AL2" s="687"/>
    </row>
    <row r="3" spans="1:38" ht="27" customHeight="1" thickBot="1">
      <c r="A3" s="1272" t="s">
        <v>6</v>
      </c>
      <c r="B3" s="1272"/>
      <c r="C3" s="1273"/>
      <c r="D3" s="1274" t="str">
        <f>IF(基本情報入力シート!M16="","",基本情報入力シート!M16)</f>
        <v/>
      </c>
      <c r="E3" s="1275"/>
      <c r="F3" s="1275"/>
      <c r="G3" s="1275"/>
      <c r="H3" s="1275"/>
      <c r="I3" s="1275"/>
      <c r="J3" s="1275"/>
      <c r="K3" s="1275"/>
      <c r="L3" s="1275"/>
      <c r="M3" s="1275"/>
      <c r="N3" s="1275"/>
      <c r="O3" s="1276"/>
      <c r="P3" s="622"/>
      <c r="Q3" s="1269"/>
      <c r="R3" s="1269"/>
      <c r="S3" s="1269"/>
      <c r="T3" s="1269"/>
      <c r="U3" s="1269"/>
      <c r="V3" s="1269"/>
      <c r="W3" s="1269"/>
      <c r="X3" s="1269"/>
      <c r="Y3" s="1269"/>
      <c r="Z3" s="1269"/>
      <c r="AA3" s="1269"/>
      <c r="AB3" s="1269"/>
      <c r="AC3" s="1269"/>
      <c r="AD3" s="1269"/>
      <c r="AE3" s="1269"/>
      <c r="AF3" s="1269"/>
      <c r="AG3" s="1269"/>
      <c r="AH3" s="1269"/>
      <c r="AI3" s="1269"/>
      <c r="AJ3" s="1269"/>
      <c r="AK3" s="1269"/>
      <c r="AL3" s="687"/>
    </row>
    <row r="4" spans="1:38" ht="21" customHeight="1" thickBot="1">
      <c r="A4" s="688"/>
      <c r="B4" s="688"/>
      <c r="C4" s="688"/>
      <c r="D4" s="689"/>
      <c r="E4" s="689"/>
      <c r="F4" s="689"/>
      <c r="G4" s="689"/>
      <c r="H4" s="689"/>
      <c r="I4" s="689"/>
      <c r="J4" s="689"/>
      <c r="K4" s="689"/>
      <c r="L4" s="689"/>
      <c r="M4" s="689"/>
      <c r="N4" s="689"/>
      <c r="O4" s="689"/>
      <c r="P4" s="625"/>
      <c r="Q4" s="1269"/>
      <c r="R4" s="1269"/>
      <c r="S4" s="1269"/>
      <c r="T4" s="1269"/>
      <c r="U4" s="1269"/>
      <c r="V4" s="1269"/>
      <c r="W4" s="1269"/>
      <c r="X4" s="1269"/>
      <c r="Y4" s="1269"/>
      <c r="Z4" s="1269"/>
      <c r="AA4" s="1269"/>
      <c r="AB4" s="1269"/>
      <c r="AC4" s="1269"/>
      <c r="AD4" s="1269"/>
      <c r="AE4" s="1269"/>
      <c r="AF4" s="1269"/>
      <c r="AG4" s="1269"/>
      <c r="AH4" s="1269"/>
      <c r="AI4" s="1269"/>
      <c r="AJ4" s="1269"/>
      <c r="AK4" s="1269"/>
      <c r="AL4" s="687"/>
    </row>
    <row r="5" spans="1:38" ht="27.75" customHeight="1" thickBot="1">
      <c r="A5" s="1241" t="s">
        <v>470</v>
      </c>
      <c r="B5" s="1242"/>
      <c r="C5" s="1242"/>
      <c r="D5" s="1242"/>
      <c r="E5" s="1242"/>
      <c r="F5" s="1242"/>
      <c r="G5" s="1242"/>
      <c r="H5" s="1242"/>
      <c r="I5" s="1242"/>
      <c r="J5" s="1242"/>
      <c r="K5" s="1242"/>
      <c r="L5" s="1242"/>
      <c r="M5" s="1242"/>
      <c r="N5" s="1242"/>
      <c r="O5" s="690" t="str">
        <f>IF(SUM(AH12:AH111)=0,"",SUM(AH12:AH111))</f>
        <v/>
      </c>
      <c r="P5" s="691"/>
      <c r="Q5" s="1269"/>
      <c r="R5" s="1269"/>
      <c r="S5" s="1269"/>
      <c r="T5" s="1269"/>
      <c r="U5" s="1269"/>
      <c r="V5" s="1269"/>
      <c r="W5" s="1269"/>
      <c r="X5" s="1269"/>
      <c r="Y5" s="1269"/>
      <c r="Z5" s="1269"/>
      <c r="AA5" s="1269"/>
      <c r="AB5" s="1269"/>
      <c r="AC5" s="1269"/>
      <c r="AD5" s="1269"/>
      <c r="AE5" s="1269"/>
      <c r="AF5" s="1269"/>
      <c r="AG5" s="1269"/>
      <c r="AH5" s="1269"/>
      <c r="AI5" s="1269"/>
      <c r="AJ5" s="1269"/>
      <c r="AK5" s="1269"/>
      <c r="AL5" s="687"/>
    </row>
    <row r="6" spans="1:38" ht="21" customHeight="1" thickBot="1">
      <c r="R6" s="692"/>
      <c r="S6" s="692"/>
      <c r="T6" s="146"/>
      <c r="AH6" s="693"/>
    </row>
    <row r="7" spans="1:38" ht="18" customHeight="1">
      <c r="A7" s="1277"/>
      <c r="B7" s="1279" t="s">
        <v>7</v>
      </c>
      <c r="C7" s="1280"/>
      <c r="D7" s="1280"/>
      <c r="E7" s="1280"/>
      <c r="F7" s="1280"/>
      <c r="G7" s="1280"/>
      <c r="H7" s="1280"/>
      <c r="I7" s="1280"/>
      <c r="J7" s="1280"/>
      <c r="K7" s="1281"/>
      <c r="L7" s="1285" t="s">
        <v>108</v>
      </c>
      <c r="M7" s="694"/>
      <c r="N7" s="695"/>
      <c r="O7" s="1287" t="s">
        <v>126</v>
      </c>
      <c r="P7" s="1291" t="s">
        <v>68</v>
      </c>
      <c r="Q7" s="1285" t="s">
        <v>477</v>
      </c>
      <c r="R7" s="1293" t="s">
        <v>411</v>
      </c>
      <c r="S7" s="1295" t="s">
        <v>442</v>
      </c>
      <c r="T7" s="1305" t="s">
        <v>451</v>
      </c>
      <c r="U7" s="1306"/>
      <c r="V7" s="1306"/>
      <c r="W7" s="1306"/>
      <c r="X7" s="1306"/>
      <c r="Y7" s="1306"/>
      <c r="Z7" s="1306"/>
      <c r="AA7" s="1306"/>
      <c r="AB7" s="1306"/>
      <c r="AC7" s="1306"/>
      <c r="AD7" s="1306"/>
      <c r="AE7" s="1306"/>
      <c r="AF7" s="1306"/>
      <c r="AG7" s="1306"/>
      <c r="AH7" s="1306"/>
      <c r="AI7" s="1306"/>
      <c r="AJ7" s="1306"/>
      <c r="AK7" s="1306"/>
      <c r="AL7" s="1307"/>
    </row>
    <row r="8" spans="1:38" ht="21.75" customHeight="1">
      <c r="A8" s="1278"/>
      <c r="B8" s="1282"/>
      <c r="C8" s="1283"/>
      <c r="D8" s="1283"/>
      <c r="E8" s="1283"/>
      <c r="F8" s="1283"/>
      <c r="G8" s="1283"/>
      <c r="H8" s="1283"/>
      <c r="I8" s="1283"/>
      <c r="J8" s="1283"/>
      <c r="K8" s="1284"/>
      <c r="L8" s="1286"/>
      <c r="M8" s="1289" t="s">
        <v>182</v>
      </c>
      <c r="N8" s="1290"/>
      <c r="O8" s="1288"/>
      <c r="P8" s="1292"/>
      <c r="Q8" s="1286"/>
      <c r="R8" s="1294"/>
      <c r="S8" s="1296"/>
      <c r="T8" s="1308" t="s">
        <v>99</v>
      </c>
      <c r="U8" s="1299" t="s">
        <v>426</v>
      </c>
      <c r="V8" s="1301" t="s">
        <v>443</v>
      </c>
      <c r="W8" s="1302"/>
      <c r="X8" s="1302"/>
      <c r="Y8" s="1302"/>
      <c r="Z8" s="1302"/>
      <c r="AA8" s="1302"/>
      <c r="AB8" s="1302"/>
      <c r="AC8" s="1302"/>
      <c r="AD8" s="1302"/>
      <c r="AE8" s="1302"/>
      <c r="AF8" s="1302"/>
      <c r="AG8" s="1303"/>
      <c r="AH8" s="1237" t="s">
        <v>441</v>
      </c>
      <c r="AI8" s="1297" t="s">
        <v>412</v>
      </c>
      <c r="AJ8" s="1297"/>
      <c r="AK8" s="1297"/>
      <c r="AL8" s="1298"/>
    </row>
    <row r="9" spans="1:38" ht="13.5" customHeight="1">
      <c r="A9" s="1278"/>
      <c r="B9" s="1282"/>
      <c r="C9" s="1283"/>
      <c r="D9" s="1283"/>
      <c r="E9" s="1283"/>
      <c r="F9" s="1283"/>
      <c r="G9" s="1283"/>
      <c r="H9" s="1283"/>
      <c r="I9" s="1283"/>
      <c r="J9" s="1283"/>
      <c r="K9" s="1284"/>
      <c r="L9" s="1286"/>
      <c r="M9" s="696"/>
      <c r="N9" s="697"/>
      <c r="O9" s="1288"/>
      <c r="P9" s="1292"/>
      <c r="Q9" s="1286"/>
      <c r="R9" s="1294"/>
      <c r="S9" s="1296"/>
      <c r="T9" s="1249"/>
      <c r="U9" s="1300"/>
      <c r="V9" s="1304"/>
      <c r="W9" s="1304"/>
      <c r="X9" s="1304"/>
      <c r="Y9" s="1304"/>
      <c r="Z9" s="1304"/>
      <c r="AA9" s="1304"/>
      <c r="AB9" s="1304"/>
      <c r="AC9" s="1304"/>
      <c r="AD9" s="1304"/>
      <c r="AE9" s="1304"/>
      <c r="AF9" s="1304"/>
      <c r="AG9" s="1290"/>
      <c r="AH9" s="1238"/>
      <c r="AI9" s="1270"/>
      <c r="AJ9" s="1271"/>
      <c r="AK9" s="698"/>
      <c r="AL9" s="699"/>
    </row>
    <row r="10" spans="1:38" ht="150" customHeight="1">
      <c r="A10" s="1278"/>
      <c r="B10" s="1282"/>
      <c r="C10" s="1283"/>
      <c r="D10" s="1283"/>
      <c r="E10" s="1283"/>
      <c r="F10" s="1283"/>
      <c r="G10" s="1283"/>
      <c r="H10" s="1283"/>
      <c r="I10" s="1283"/>
      <c r="J10" s="1283"/>
      <c r="K10" s="1284"/>
      <c r="L10" s="1286"/>
      <c r="M10" s="700" t="s">
        <v>183</v>
      </c>
      <c r="N10" s="700" t="s">
        <v>184</v>
      </c>
      <c r="O10" s="1288"/>
      <c r="P10" s="1292"/>
      <c r="Q10" s="1286"/>
      <c r="R10" s="1294"/>
      <c r="S10" s="1296"/>
      <c r="T10" s="1249"/>
      <c r="U10" s="1300"/>
      <c r="V10" s="1304"/>
      <c r="W10" s="1304"/>
      <c r="X10" s="1304"/>
      <c r="Y10" s="1304"/>
      <c r="Z10" s="1304"/>
      <c r="AA10" s="1304"/>
      <c r="AB10" s="1304"/>
      <c r="AC10" s="1304"/>
      <c r="AD10" s="1304"/>
      <c r="AE10" s="1304"/>
      <c r="AF10" s="1304"/>
      <c r="AG10" s="1290"/>
      <c r="AH10" s="1238"/>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1"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5"/>
  <sheetViews>
    <sheetView view="pageBreakPreview" zoomScaleNormal="100" zoomScaleSheetLayoutView="100" workbookViewId="0"/>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9" t="s">
        <v>513</v>
      </c>
      <c r="B9" s="1309"/>
      <c r="C9" s="1309"/>
      <c r="D9" s="1309"/>
      <c r="E9" s="1309"/>
      <c r="F9" s="1309"/>
      <c r="G9" s="1309"/>
      <c r="H9" s="1309"/>
      <c r="I9" s="1309"/>
      <c r="J9" s="1309"/>
      <c r="K9" s="1309"/>
      <c r="L9" s="1309"/>
    </row>
    <row r="10" spans="1:14" ht="8.25" customHeight="1">
      <c r="A10" s="745"/>
      <c r="B10" s="745"/>
      <c r="C10" s="745"/>
      <c r="D10" s="745"/>
      <c r="E10" s="745"/>
      <c r="F10" s="745"/>
      <c r="G10" s="745"/>
      <c r="H10" s="745"/>
      <c r="I10" s="745"/>
      <c r="J10" s="745"/>
      <c r="K10" s="745"/>
      <c r="L10" s="745"/>
    </row>
    <row r="11" spans="1:14" ht="33" customHeight="1">
      <c r="A11" s="1310" t="s">
        <v>525</v>
      </c>
      <c r="B11" s="1310"/>
      <c r="C11" s="1310"/>
      <c r="D11" s="1310"/>
      <c r="E11" s="1310"/>
      <c r="F11" s="1310"/>
      <c r="G11" s="1310"/>
      <c r="H11" s="1310"/>
      <c r="I11" s="1310"/>
      <c r="J11" s="1310"/>
      <c r="K11" s="1310"/>
      <c r="L11" s="1310"/>
      <c r="M11" s="746"/>
      <c r="N11" s="746"/>
    </row>
    <row r="12" spans="1:14" ht="8.25" customHeight="1">
      <c r="A12" s="747"/>
      <c r="B12" s="747"/>
      <c r="C12" s="747"/>
      <c r="D12" s="747"/>
      <c r="E12" s="747"/>
      <c r="F12" s="747"/>
      <c r="G12" s="747"/>
      <c r="H12" s="747"/>
      <c r="I12" s="747"/>
      <c r="J12" s="747"/>
      <c r="K12" s="747"/>
      <c r="L12" s="745"/>
    </row>
    <row r="13" spans="1:14" ht="33.75" customHeight="1">
      <c r="A13" s="1309" t="s">
        <v>526</v>
      </c>
      <c r="B13" s="1309"/>
      <c r="C13" s="1309"/>
      <c r="D13" s="1309"/>
      <c r="E13" s="1309"/>
      <c r="F13" s="1309"/>
      <c r="G13" s="1309"/>
      <c r="H13" s="1309"/>
      <c r="I13" s="1309"/>
      <c r="J13" s="1309"/>
      <c r="K13" s="1309"/>
      <c r="L13" s="1309"/>
    </row>
    <row r="14" spans="1:14" ht="5.25" customHeight="1">
      <c r="A14" s="745"/>
      <c r="B14" s="745"/>
      <c r="C14" s="745"/>
      <c r="D14" s="745"/>
      <c r="E14" s="745"/>
      <c r="F14" s="745"/>
      <c r="G14" s="745"/>
      <c r="H14" s="745"/>
      <c r="I14" s="745"/>
      <c r="J14" s="745"/>
      <c r="K14" s="745"/>
      <c r="L14" s="745"/>
    </row>
    <row r="15" spans="1:14" s="35" customFormat="1" ht="29.25" customHeight="1">
      <c r="A15" s="1309" t="s">
        <v>514</v>
      </c>
      <c r="B15" s="1309"/>
      <c r="C15" s="1309"/>
      <c r="D15" s="1309"/>
      <c r="E15" s="1309"/>
      <c r="F15" s="1309"/>
      <c r="G15" s="1309"/>
      <c r="H15" s="1309"/>
      <c r="I15" s="1309"/>
      <c r="J15" s="1309"/>
      <c r="K15" s="1309"/>
      <c r="L15" s="1309"/>
    </row>
    <row r="16" spans="1:14" s="35" customFormat="1" ht="5.25" customHeight="1">
      <c r="A16" s="748"/>
      <c r="B16" s="748"/>
      <c r="C16" s="748"/>
      <c r="D16" s="748"/>
      <c r="E16" s="748"/>
      <c r="F16" s="748"/>
      <c r="G16" s="748"/>
      <c r="H16" s="748"/>
      <c r="I16" s="748"/>
      <c r="J16" s="748"/>
      <c r="K16" s="748"/>
      <c r="L16" s="748"/>
    </row>
    <row r="17" spans="1:12" s="35" customFormat="1" ht="29.25" customHeight="1">
      <c r="A17" s="1309" t="s">
        <v>515</v>
      </c>
      <c r="B17" s="1309"/>
      <c r="C17" s="1309"/>
      <c r="D17" s="1309"/>
      <c r="E17" s="1309"/>
      <c r="F17" s="1309"/>
      <c r="G17" s="1309"/>
      <c r="H17" s="1309"/>
      <c r="I17" s="1309"/>
      <c r="J17" s="1309"/>
      <c r="K17" s="1309"/>
      <c r="L17" s="1309"/>
    </row>
    <row r="18" spans="1:12" ht="7.5" customHeight="1">
      <c r="A18" s="749"/>
      <c r="B18" s="749"/>
      <c r="C18" s="749"/>
      <c r="D18" s="749"/>
      <c r="E18" s="749"/>
      <c r="F18" s="749"/>
      <c r="G18" s="749"/>
      <c r="H18" s="749"/>
      <c r="I18" s="749"/>
      <c r="J18" s="749"/>
      <c r="K18" s="749"/>
      <c r="L18" s="749"/>
    </row>
    <row r="19" spans="1:12" s="35" customFormat="1" ht="30.75" customHeight="1">
      <c r="A19" s="1309" t="s">
        <v>516</v>
      </c>
      <c r="B19" s="1309"/>
      <c r="C19" s="1309"/>
      <c r="D19" s="1309"/>
      <c r="E19" s="1309"/>
      <c r="F19" s="1309"/>
      <c r="G19" s="1309"/>
      <c r="H19" s="1309"/>
      <c r="I19" s="1309"/>
      <c r="J19" s="1309"/>
      <c r="K19" s="1309"/>
      <c r="L19" s="1309"/>
    </row>
    <row r="20" spans="1:12" ht="8.25" customHeight="1">
      <c r="A20" s="745"/>
      <c r="B20" s="745"/>
      <c r="C20" s="745"/>
      <c r="D20" s="745"/>
      <c r="E20" s="745"/>
      <c r="F20" s="745"/>
      <c r="G20" s="745"/>
      <c r="H20" s="745"/>
      <c r="I20" s="745"/>
      <c r="J20" s="745"/>
      <c r="K20" s="745"/>
      <c r="L20" s="745"/>
    </row>
    <row r="21" spans="1:12" s="35" customFormat="1" ht="30.75" customHeight="1">
      <c r="A21" s="1309" t="s">
        <v>517</v>
      </c>
      <c r="B21" s="1309"/>
      <c r="C21" s="1309"/>
      <c r="D21" s="1309"/>
      <c r="E21" s="1309"/>
      <c r="F21" s="1309"/>
      <c r="G21" s="1309"/>
      <c r="H21" s="1309"/>
      <c r="I21" s="1309"/>
      <c r="J21" s="1309"/>
      <c r="K21" s="1309"/>
      <c r="L21" s="1309"/>
    </row>
    <row r="22" spans="1:12" ht="7.5" customHeight="1">
      <c r="A22" s="745"/>
      <c r="B22" s="745"/>
      <c r="C22" s="745"/>
      <c r="D22" s="745"/>
      <c r="E22" s="745"/>
      <c r="F22" s="745"/>
      <c r="G22" s="745"/>
      <c r="H22" s="745"/>
      <c r="I22" s="745"/>
      <c r="J22" s="745"/>
      <c r="K22" s="745"/>
      <c r="L22" s="745"/>
    </row>
    <row r="23" spans="1:12" ht="37.5" customHeight="1">
      <c r="A23" s="1310" t="s">
        <v>518</v>
      </c>
      <c r="B23" s="1310"/>
      <c r="C23" s="1310"/>
      <c r="D23" s="1310"/>
      <c r="E23" s="1310"/>
      <c r="F23" s="1310"/>
      <c r="G23" s="1310"/>
      <c r="H23" s="1310"/>
      <c r="I23" s="1310"/>
      <c r="J23" s="1310"/>
      <c r="K23" s="1310"/>
      <c r="L23" s="1310"/>
    </row>
    <row r="24" spans="1:12" ht="7.5" customHeight="1">
      <c r="A24" s="745"/>
      <c r="B24" s="745"/>
      <c r="C24" s="745"/>
      <c r="D24" s="745"/>
      <c r="E24" s="745"/>
      <c r="F24" s="745"/>
      <c r="G24" s="745"/>
      <c r="H24" s="745"/>
      <c r="I24" s="745"/>
      <c r="J24" s="745"/>
      <c r="K24" s="745"/>
      <c r="L24" s="745"/>
    </row>
    <row r="25" spans="1:12" ht="18" customHeight="1">
      <c r="A25" s="1310" t="s">
        <v>524</v>
      </c>
      <c r="B25" s="1310"/>
      <c r="C25" s="1310"/>
      <c r="D25" s="1310"/>
      <c r="E25" s="1310"/>
      <c r="F25" s="1310"/>
      <c r="G25" s="1310"/>
      <c r="H25" s="1310"/>
      <c r="I25" s="1310"/>
      <c r="J25" s="1310"/>
      <c r="K25" s="1310"/>
      <c r="L25" s="1310"/>
    </row>
    <row r="26" spans="1:12" ht="7.5" customHeight="1">
      <c r="A26" s="745"/>
      <c r="B26" s="745"/>
      <c r="C26" s="745"/>
      <c r="D26" s="745"/>
      <c r="E26" s="745"/>
      <c r="F26" s="745"/>
      <c r="G26" s="745"/>
      <c r="H26" s="745"/>
      <c r="I26" s="745"/>
      <c r="J26" s="745"/>
      <c r="K26" s="745"/>
      <c r="L26" s="745"/>
    </row>
    <row r="27" spans="1:12" s="35" customFormat="1" ht="20.25" customHeight="1">
      <c r="A27" s="1309" t="s">
        <v>519</v>
      </c>
      <c r="B27" s="1309"/>
      <c r="C27" s="1309"/>
      <c r="D27" s="1309"/>
      <c r="E27" s="1309"/>
      <c r="F27" s="1309"/>
      <c r="G27" s="1309"/>
      <c r="H27" s="1309"/>
      <c r="I27" s="1309"/>
      <c r="J27" s="1309"/>
      <c r="K27" s="1309"/>
      <c r="L27" s="1309"/>
    </row>
    <row r="28" spans="1:12" ht="6" customHeight="1">
      <c r="A28" s="745"/>
      <c r="B28" s="745"/>
      <c r="C28" s="745"/>
      <c r="D28" s="745"/>
      <c r="E28" s="745"/>
      <c r="F28" s="745"/>
      <c r="G28" s="745"/>
      <c r="H28" s="745"/>
      <c r="I28" s="745"/>
      <c r="J28" s="745"/>
      <c r="K28" s="745"/>
      <c r="L28" s="745"/>
    </row>
    <row r="29" spans="1:12" ht="20.25" customHeight="1">
      <c r="A29" s="1310" t="s">
        <v>520</v>
      </c>
      <c r="B29" s="1310"/>
      <c r="C29" s="1310"/>
      <c r="D29" s="1310"/>
      <c r="E29" s="1310"/>
      <c r="F29" s="1310"/>
      <c r="G29" s="1310"/>
      <c r="H29" s="1310"/>
      <c r="I29" s="1310"/>
      <c r="J29" s="1310"/>
      <c r="K29" s="1310"/>
      <c r="L29" s="1310"/>
    </row>
    <row r="30" spans="1:12" ht="5.25" customHeight="1">
      <c r="A30" s="747"/>
      <c r="B30" s="747"/>
      <c r="C30" s="747"/>
      <c r="D30" s="747"/>
      <c r="E30" s="747"/>
      <c r="F30" s="747"/>
      <c r="G30" s="747"/>
      <c r="H30" s="747"/>
      <c r="I30" s="747"/>
      <c r="J30" s="747"/>
      <c r="K30" s="747"/>
      <c r="L30" s="745"/>
    </row>
    <row r="31" spans="1:12" ht="25.5" customHeight="1">
      <c r="A31" s="1310" t="s">
        <v>521</v>
      </c>
      <c r="B31" s="1310"/>
      <c r="C31" s="1310"/>
      <c r="D31" s="1310"/>
      <c r="E31" s="1310"/>
      <c r="F31" s="1310"/>
      <c r="G31" s="1310"/>
      <c r="H31" s="1310"/>
      <c r="I31" s="1310"/>
      <c r="J31" s="1310"/>
      <c r="K31" s="1310"/>
      <c r="L31" s="1310"/>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11" t="s">
        <v>523</v>
      </c>
      <c r="B35" s="1311"/>
      <c r="C35" s="1311"/>
      <c r="D35" s="1311"/>
      <c r="E35" s="1311"/>
      <c r="F35" s="1311"/>
      <c r="G35" s="1311"/>
      <c r="H35" s="1311"/>
      <c r="I35" s="1311"/>
      <c r="J35" s="1311"/>
      <c r="K35" s="1311"/>
      <c r="L35" s="744"/>
    </row>
  </sheetData>
  <sheetProtection algorithmName="SHA-512" hashValue="G8Sus5XR03ikxzTM0hq6MVEQWFwYjYqePxjeAjaXCv23WkBFgAIAY0D3fu500NGzZf0EJrZ29hSRdbSPSOCtvg==" saltValue="mvoQ8neQUXzpLIFtfJs0gQ==" spinCount="100000" sheet="1" objects="1" scenarios="1"/>
  <mergeCells count="13">
    <mergeCell ref="A35:K35"/>
    <mergeCell ref="A21:L21"/>
    <mergeCell ref="A23:L23"/>
    <mergeCell ref="A25:L25"/>
    <mergeCell ref="A27:L27"/>
    <mergeCell ref="A29:L29"/>
    <mergeCell ref="A31:L31"/>
    <mergeCell ref="A19:L19"/>
    <mergeCell ref="A9:L9"/>
    <mergeCell ref="A11:L11"/>
    <mergeCell ref="A13:L13"/>
    <mergeCell ref="A15:L15"/>
    <mergeCell ref="A17:L17"/>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sqref="A1:A3"/>
    </sheetView>
  </sheetViews>
  <sheetFormatPr defaultRowHeight="13.5"/>
  <cols>
    <col min="1" max="1" width="58.375" customWidth="1"/>
    <col min="2" max="2" width="17.125" customWidth="1"/>
  </cols>
  <sheetData>
    <row r="1" spans="1:2">
      <c r="A1" s="1316" t="s">
        <v>29</v>
      </c>
      <c r="B1" s="1319" t="s">
        <v>531</v>
      </c>
    </row>
    <row r="2" spans="1:2">
      <c r="A2" s="1317"/>
      <c r="B2" s="1320"/>
    </row>
    <row r="3" spans="1:2">
      <c r="A3" s="1318"/>
      <c r="B3" s="1321"/>
    </row>
    <row r="4" spans="1:2" ht="19.5" customHeight="1">
      <c r="A4" s="84" t="s">
        <v>532</v>
      </c>
      <c r="B4" s="1312">
        <v>10.84</v>
      </c>
    </row>
    <row r="5" spans="1:2" ht="19.5" customHeight="1">
      <c r="A5" s="84" t="s">
        <v>20</v>
      </c>
      <c r="B5" s="1313"/>
    </row>
    <row r="6" spans="1:2" ht="19.5" customHeight="1">
      <c r="A6" s="84" t="s">
        <v>260</v>
      </c>
      <c r="B6" s="1313"/>
    </row>
    <row r="7" spans="1:2" ht="19.5" customHeight="1">
      <c r="A7" s="84" t="s">
        <v>533</v>
      </c>
      <c r="B7" s="1314"/>
    </row>
    <row r="8" spans="1:2" ht="19.5" customHeight="1">
      <c r="A8" s="84" t="s">
        <v>534</v>
      </c>
      <c r="B8" s="1312">
        <v>10.54</v>
      </c>
    </row>
    <row r="9" spans="1:2" ht="19.5" customHeight="1">
      <c r="A9" s="84" t="s">
        <v>535</v>
      </c>
      <c r="B9" s="1314"/>
    </row>
    <row r="10" spans="1:2" ht="19.5" customHeight="1">
      <c r="A10" s="84" t="s">
        <v>536</v>
      </c>
      <c r="B10" s="792">
        <v>10.66</v>
      </c>
    </row>
    <row r="11" spans="1:2" ht="19.5" customHeight="1">
      <c r="A11" s="84" t="s">
        <v>537</v>
      </c>
      <c r="B11" s="1312">
        <v>10.54</v>
      </c>
    </row>
    <row r="12" spans="1:2" ht="19.5" customHeight="1">
      <c r="A12" s="84" t="s">
        <v>22</v>
      </c>
      <c r="B12" s="1314"/>
    </row>
    <row r="13" spans="1:2" ht="19.5" customHeight="1">
      <c r="A13" s="84" t="s">
        <v>538</v>
      </c>
      <c r="B13" s="1312">
        <v>10.66</v>
      </c>
    </row>
    <row r="14" spans="1:2" ht="19.5" customHeight="1">
      <c r="A14" s="84" t="s">
        <v>539</v>
      </c>
      <c r="B14" s="1313"/>
    </row>
    <row r="15" spans="1:2" ht="19.5" customHeight="1">
      <c r="A15" s="84" t="s">
        <v>24</v>
      </c>
      <c r="B15" s="1314"/>
    </row>
    <row r="16" spans="1:2" ht="19.5" customHeight="1">
      <c r="A16" s="84" t="s">
        <v>540</v>
      </c>
      <c r="B16" s="1312">
        <v>10.54</v>
      </c>
    </row>
    <row r="17" spans="1:2" ht="19.5" customHeight="1">
      <c r="A17" s="84" t="s">
        <v>25</v>
      </c>
      <c r="B17" s="1313"/>
    </row>
    <row r="18" spans="1:2" ht="19.5" customHeight="1">
      <c r="A18" s="84" t="s">
        <v>23</v>
      </c>
      <c r="B18" s="1314"/>
    </row>
    <row r="19" spans="1:2" ht="19.5" customHeight="1">
      <c r="A19" s="84" t="s">
        <v>541</v>
      </c>
      <c r="B19" s="792">
        <v>10.66</v>
      </c>
    </row>
    <row r="20" spans="1:2" ht="19.5" customHeight="1">
      <c r="A20" s="84" t="s">
        <v>26</v>
      </c>
      <c r="B20" s="1312">
        <v>10.54</v>
      </c>
    </row>
    <row r="21" spans="1:2" ht="19.5" customHeight="1">
      <c r="A21" s="84" t="s">
        <v>542</v>
      </c>
      <c r="B21" s="1313"/>
    </row>
    <row r="22" spans="1:2" ht="19.5" customHeight="1">
      <c r="A22" s="84" t="s">
        <v>27</v>
      </c>
      <c r="B22" s="1313"/>
    </row>
    <row r="23" spans="1:2" ht="19.5" customHeight="1">
      <c r="A23" s="84" t="s">
        <v>543</v>
      </c>
      <c r="B23" s="1313"/>
    </row>
    <row r="24" spans="1:2" ht="19.5" customHeight="1">
      <c r="A24" s="84" t="s">
        <v>32</v>
      </c>
      <c r="B24" s="1313"/>
    </row>
    <row r="25" spans="1:2" ht="19.5" customHeight="1" thickBot="1">
      <c r="A25" s="793" t="s">
        <v>544</v>
      </c>
      <c r="B25" s="1315"/>
    </row>
  </sheetData>
  <sheetProtection algorithmName="SHA-512" hashValue="BYYX6WJohKe2RJzzbEHrGgDJfyzqRL7vyIzdiS5EYmHZBhjKciprQiLr0UEYxfi4gQIJTRoLYGKdZrNesGuu9Q==" saltValue="+/R6eDpV63sHkZ7nsD1PZQ==" spinCount="100000" sheet="1" objects="1" scenarios="1" selectLockedCells="1" selectUnlockedCells="1"/>
  <mergeCells count="8">
    <mergeCell ref="B16:B18"/>
    <mergeCell ref="B20:B25"/>
    <mergeCell ref="A1:A3"/>
    <mergeCell ref="B1:B3"/>
    <mergeCell ref="B4:B7"/>
    <mergeCell ref="B8:B9"/>
    <mergeCell ref="B11:B12"/>
    <mergeCell ref="B13:B15"/>
  </mergeCells>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6" t="s">
        <v>29</v>
      </c>
      <c r="B2" s="1332"/>
      <c r="C2" s="1337" t="s">
        <v>82</v>
      </c>
      <c r="D2" s="1338"/>
      <c r="E2" s="1338"/>
      <c r="F2" s="1338"/>
      <c r="G2" s="1339"/>
      <c r="H2" s="1328" t="s">
        <v>259</v>
      </c>
      <c r="I2" s="1329"/>
      <c r="J2" s="1329"/>
      <c r="K2" s="1329"/>
      <c r="L2" s="1330"/>
    </row>
    <row r="3" spans="1:13" ht="39" customHeight="1">
      <c r="A3" s="1317"/>
      <c r="B3" s="1340"/>
      <c r="C3" s="1341" t="s">
        <v>83</v>
      </c>
      <c r="D3" s="1343"/>
      <c r="E3" s="1343"/>
      <c r="F3" s="1343"/>
      <c r="G3" s="1342"/>
      <c r="H3" s="1341" t="s">
        <v>80</v>
      </c>
      <c r="I3" s="1342"/>
      <c r="J3" s="1331" t="s">
        <v>202</v>
      </c>
      <c r="K3" s="1332"/>
      <c r="L3" s="1333"/>
    </row>
    <row r="4" spans="1:13" ht="18" customHeight="1">
      <c r="A4" s="1318"/>
      <c r="B4" s="1335"/>
      <c r="C4" s="15" t="s">
        <v>77</v>
      </c>
      <c r="D4" s="16" t="s">
        <v>78</v>
      </c>
      <c r="E4" s="16" t="s">
        <v>79</v>
      </c>
      <c r="F4" s="16"/>
      <c r="G4" s="17"/>
      <c r="H4" s="25" t="s">
        <v>35</v>
      </c>
      <c r="I4" s="24" t="s">
        <v>36</v>
      </c>
      <c r="J4" s="1334"/>
      <c r="K4" s="1335"/>
      <c r="L4" s="1336"/>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4" t="s">
        <v>359</v>
      </c>
      <c r="B26" s="132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6" t="s">
        <v>329</v>
      </c>
      <c r="B27" s="1327"/>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24" t="s">
        <v>330</v>
      </c>
      <c r="B28" s="1325"/>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4" t="s">
        <v>349</v>
      </c>
      <c r="B38" s="1325"/>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(参考)神戸市の地域区分単価</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2022-08-02T05:00:16Z</dcterms:modified>
</cp:coreProperties>
</file>